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15.xml" ContentType="application/vnd.openxmlformats-officedocument.spreadsheetml.externalLink+xml"/>
  <Override PartName="/xl/externalLinks/externalLink16.xml" ContentType="application/vnd.openxmlformats-officedocument.spreadsheetml.externalLink+xml"/>
  <Override PartName="/xl/externalLinks/externalLink17.xml" ContentType="application/vnd.openxmlformats-officedocument.spreadsheetml.externalLink+xml"/>
  <Override PartName="/xl/externalLinks/externalLink18.xml" ContentType="application/vnd.openxmlformats-officedocument.spreadsheetml.externalLink+xml"/>
  <Override PartName="/xl/externalLinks/externalLink19.xml" ContentType="application/vnd.openxmlformats-officedocument.spreadsheetml.externalLink+xml"/>
  <Override PartName="/xl/externalLinks/externalLink20.xml" ContentType="application/vnd.openxmlformats-officedocument.spreadsheetml.externalLink+xml"/>
  <Override PartName="/xl/externalLinks/externalLink21.xml" ContentType="application/vnd.openxmlformats-officedocument.spreadsheetml.externalLink+xml"/>
  <Override PartName="/xl/externalLinks/externalLink22.xml" ContentType="application/vnd.openxmlformats-officedocument.spreadsheetml.externalLink+xml"/>
  <Override PartName="/xl/externalLinks/externalLink23.xml" ContentType="application/vnd.openxmlformats-officedocument.spreadsheetml.externalLink+xml"/>
  <Override PartName="/xl/externalLinks/externalLink24.xml" ContentType="application/vnd.openxmlformats-officedocument.spreadsheetml.externalLink+xml"/>
  <Override PartName="/xl/externalLinks/externalLink25.xml" ContentType="application/vnd.openxmlformats-officedocument.spreadsheetml.externalLink+xml"/>
  <Override PartName="/xl/externalLinks/externalLink26.xml" ContentType="application/vnd.openxmlformats-officedocument.spreadsheetml.externalLink+xml"/>
  <Override PartName="/xl/externalLinks/externalLink27.xml" ContentType="application/vnd.openxmlformats-officedocument.spreadsheetml.externalLink+xml"/>
  <Override PartName="/xl/externalLinks/externalLink28.xml" ContentType="application/vnd.openxmlformats-officedocument.spreadsheetml.externalLink+xml"/>
  <Override PartName="/xl/externalLinks/externalLink29.xml" ContentType="application/vnd.openxmlformats-officedocument.spreadsheetml.externalLink+xml"/>
  <Override PartName="/xl/externalLinks/externalLink30.xml" ContentType="application/vnd.openxmlformats-officedocument.spreadsheetml.externalLink+xml"/>
  <Override PartName="/xl/externalLinks/externalLink31.xml" ContentType="application/vnd.openxmlformats-officedocument.spreadsheetml.externalLink+xml"/>
  <Override PartName="/xl/externalLinks/externalLink32.xml" ContentType="application/vnd.openxmlformats-officedocument.spreadsheetml.externalLink+xml"/>
  <Override PartName="/xl/externalLinks/externalLink33.xml" ContentType="application/vnd.openxmlformats-officedocument.spreadsheetml.externalLink+xml"/>
  <Override PartName="/xl/externalLinks/externalLink34.xml" ContentType="application/vnd.openxmlformats-officedocument.spreadsheetml.externalLink+xml"/>
  <Override PartName="/xl/externalLinks/externalLink35.xml" ContentType="application/vnd.openxmlformats-officedocument.spreadsheetml.externalLink+xml"/>
  <Override PartName="/xl/externalLinks/externalLink36.xml" ContentType="application/vnd.openxmlformats-officedocument.spreadsheetml.externalLink+xml"/>
  <Override PartName="/xl/externalLinks/externalLink3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filterPrivacy="1" defaultThemeVersion="124226"/>
  <xr:revisionPtr revIDLastSave="0" documentId="13_ncr:1_{B94DE464-E5E9-4B30-AA14-B10103206D35}" xr6:coauthVersionLast="47" xr6:coauthVersionMax="47" xr10:uidLastSave="{00000000-0000-0000-0000-000000000000}"/>
  <bookViews>
    <workbookView xWindow="11790" yWindow="360" windowWidth="13395" windowHeight="14640" tabRatio="748" xr2:uid="{00000000-000D-0000-FFFF-FFFF00000000}"/>
  </bookViews>
  <sheets>
    <sheet name="入札額内訳書" sheetId="24" r:id="rId1"/>
    <sheet name="入札積算表" sheetId="17" r:id="rId2"/>
    <sheet name="共通費計算表" sheetId="22" state="hidden" r:id="rId3"/>
    <sheet name="工事根拠" sheetId="23" state="hidden" r:id="rId4"/>
    <sheet name="按分根拠" sheetId="21" state="hidden" r:id="rId5"/>
  </sheets>
  <externalReferences>
    <externalReference r:id="rId6"/>
    <externalReference r:id="rId7"/>
    <externalReference r:id="rId8"/>
    <externalReference r:id="rId9"/>
    <externalReference r:id="rId10"/>
    <externalReference r:id="rId11"/>
    <externalReference r:id="rId12"/>
    <externalReference r:id="rId13"/>
    <externalReference r:id="rId14"/>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 r:id="rId29"/>
    <externalReference r:id="rId30"/>
    <externalReference r:id="rId31"/>
    <externalReference r:id="rId32"/>
    <externalReference r:id="rId33"/>
    <externalReference r:id="rId34"/>
    <externalReference r:id="rId35"/>
    <externalReference r:id="rId36"/>
    <externalReference r:id="rId37"/>
    <externalReference r:id="rId38"/>
    <externalReference r:id="rId39"/>
    <externalReference r:id="rId40"/>
    <externalReference r:id="rId41"/>
    <externalReference r:id="rId42"/>
  </externalReferences>
  <definedNames>
    <definedName name="___00結果表">[1]東京:全国!$A$2:$I$37</definedName>
    <definedName name="___DAT1" localSheetId="4">'[2]TN-JPT単価表(Rev.2)'!#REF!</definedName>
    <definedName name="___DAT1" localSheetId="1">'[2]TN-JPT単価表(Rev.2)'!#REF!</definedName>
    <definedName name="___DAT1">'[2]TN-JPT単価表(Rev.2)'!#REF!</definedName>
    <definedName name="___DAT10" localSheetId="4">'[2]TN-JPT単価表(Rev.2)'!#REF!</definedName>
    <definedName name="___DAT10" localSheetId="1">'[2]TN-JPT単価表(Rev.2)'!#REF!</definedName>
    <definedName name="___DAT10">'[2]TN-JPT単価表(Rev.2)'!#REF!</definedName>
    <definedName name="___DAT12" localSheetId="4">'[2]TN-JPT単価表(Rev.2)'!#REF!</definedName>
    <definedName name="___DAT12" localSheetId="1">'[2]TN-JPT単価表(Rev.2)'!#REF!</definedName>
    <definedName name="___DAT12">'[2]TN-JPT単価表(Rev.2)'!#REF!</definedName>
    <definedName name="___DAT13" localSheetId="4">'[2]TN-JPT単価表(Rev.2)'!#REF!</definedName>
    <definedName name="___DAT13" localSheetId="1">'[2]TN-JPT単価表(Rev.2)'!#REF!</definedName>
    <definedName name="___DAT13">'[2]TN-JPT単価表(Rev.2)'!#REF!</definedName>
    <definedName name="___DAT14" localSheetId="4">'[2]TN-JPT単価表(Rev.2)'!#REF!</definedName>
    <definedName name="___DAT14" localSheetId="1">'[2]TN-JPT単価表(Rev.2)'!#REF!</definedName>
    <definedName name="___DAT14">'[2]TN-JPT単価表(Rev.2)'!#REF!</definedName>
    <definedName name="___DAT15" localSheetId="4">'[2]TN-JPT単価表(Rev.2)'!#REF!</definedName>
    <definedName name="___DAT15" localSheetId="1">'[2]TN-JPT単価表(Rev.2)'!#REF!</definedName>
    <definedName name="___DAT15">'[2]TN-JPT単価表(Rev.2)'!#REF!</definedName>
    <definedName name="___DAT16" localSheetId="4">'[2]TN-JPT単価表(Rev.2)'!#REF!</definedName>
    <definedName name="___DAT16" localSheetId="1">'[2]TN-JPT単価表(Rev.2)'!#REF!</definedName>
    <definedName name="___DAT16">'[2]TN-JPT単価表(Rev.2)'!#REF!</definedName>
    <definedName name="___DAT17" localSheetId="4">'[2]TN-JPT単価表(Rev.2)'!#REF!</definedName>
    <definedName name="___DAT17" localSheetId="1">'[2]TN-JPT単価表(Rev.2)'!#REF!</definedName>
    <definedName name="___DAT17">'[2]TN-JPT単価表(Rev.2)'!#REF!</definedName>
    <definedName name="___DAT18" localSheetId="4">'[2]TN-JPT単価表(Rev.2)'!#REF!</definedName>
    <definedName name="___DAT18" localSheetId="1">'[2]TN-JPT単価表(Rev.2)'!#REF!</definedName>
    <definedName name="___DAT18">'[2]TN-JPT単価表(Rev.2)'!#REF!</definedName>
    <definedName name="___DAT19" localSheetId="4">'[2]TN-JPT単価表(Rev.2)'!#REF!</definedName>
    <definedName name="___DAT19" localSheetId="1">'[2]TN-JPT単価表(Rev.2)'!#REF!</definedName>
    <definedName name="___DAT19">'[2]TN-JPT単価表(Rev.2)'!#REF!</definedName>
    <definedName name="___DAT2" localSheetId="4">'[2]TN-JPT単価表(Rev.2)'!#REF!</definedName>
    <definedName name="___DAT2" localSheetId="1">'[2]TN-JPT単価表(Rev.2)'!#REF!</definedName>
    <definedName name="___DAT2">'[2]TN-JPT単価表(Rev.2)'!#REF!</definedName>
    <definedName name="___DAT20" localSheetId="4">'[2]TN-JPT単価表(Rev.2)'!#REF!</definedName>
    <definedName name="___DAT20" localSheetId="1">'[2]TN-JPT単価表(Rev.2)'!#REF!</definedName>
    <definedName name="___DAT20">'[2]TN-JPT単価表(Rev.2)'!#REF!</definedName>
    <definedName name="___DAT21" localSheetId="4">'[2]TN-JPT単価表(Rev.2)'!#REF!</definedName>
    <definedName name="___DAT21" localSheetId="1">'[2]TN-JPT単価表(Rev.2)'!#REF!</definedName>
    <definedName name="___DAT21">'[2]TN-JPT単価表(Rev.2)'!#REF!</definedName>
    <definedName name="___DAT22" localSheetId="4">'[2]TN-JPT単価表(Rev.2)'!#REF!</definedName>
    <definedName name="___DAT22" localSheetId="1">'[2]TN-JPT単価表(Rev.2)'!#REF!</definedName>
    <definedName name="___DAT22">'[2]TN-JPT単価表(Rev.2)'!#REF!</definedName>
    <definedName name="___DAT23" localSheetId="4">'[2]TN-JPT単価表(Rev.2)'!#REF!</definedName>
    <definedName name="___DAT23" localSheetId="1">'[2]TN-JPT単価表(Rev.2)'!#REF!</definedName>
    <definedName name="___DAT23">'[2]TN-JPT単価表(Rev.2)'!#REF!</definedName>
    <definedName name="___DAT24" localSheetId="4">'[2]TN-JPT単価表(Rev.2)'!#REF!</definedName>
    <definedName name="___DAT24" localSheetId="1">'[2]TN-JPT単価表(Rev.2)'!#REF!</definedName>
    <definedName name="___DAT24">'[2]TN-JPT単価表(Rev.2)'!#REF!</definedName>
    <definedName name="___DAT25" localSheetId="4">'[2]TN-JPT単価表(Rev.2)'!#REF!</definedName>
    <definedName name="___DAT25" localSheetId="1">'[2]TN-JPT単価表(Rev.2)'!#REF!</definedName>
    <definedName name="___DAT25">'[2]TN-JPT単価表(Rev.2)'!#REF!</definedName>
    <definedName name="___DAT26" localSheetId="4">'[2]TN-JPT単価表(Rev.2)'!#REF!</definedName>
    <definedName name="___DAT26" localSheetId="1">'[2]TN-JPT単価表(Rev.2)'!#REF!</definedName>
    <definedName name="___DAT26">'[2]TN-JPT単価表(Rev.2)'!#REF!</definedName>
    <definedName name="___DAT27" localSheetId="4">'[2]TN-JPT単価表(Rev.2)'!#REF!</definedName>
    <definedName name="___DAT27" localSheetId="1">'[2]TN-JPT単価表(Rev.2)'!#REF!</definedName>
    <definedName name="___DAT27">'[2]TN-JPT単価表(Rev.2)'!#REF!</definedName>
    <definedName name="___DAT28" localSheetId="4">'[2]TN-JPT単価表(Rev.2)'!#REF!</definedName>
    <definedName name="___DAT28" localSheetId="1">'[2]TN-JPT単価表(Rev.2)'!#REF!</definedName>
    <definedName name="___DAT28">'[2]TN-JPT単価表(Rev.2)'!#REF!</definedName>
    <definedName name="___DAT29" localSheetId="4">'[2]TN-JPT単価表(Rev.2)'!#REF!</definedName>
    <definedName name="___DAT29" localSheetId="1">'[2]TN-JPT単価表(Rev.2)'!#REF!</definedName>
    <definedName name="___DAT29">'[2]TN-JPT単価表(Rev.2)'!#REF!</definedName>
    <definedName name="___DAT3" localSheetId="4">'[2]TN-JPT単価表(Rev.2)'!#REF!</definedName>
    <definedName name="___DAT3" localSheetId="1">'[2]TN-JPT単価表(Rev.2)'!#REF!</definedName>
    <definedName name="___DAT3">'[2]TN-JPT単価表(Rev.2)'!#REF!</definedName>
    <definedName name="___DAT30" localSheetId="4">'[2]TN-JPT単価表(Rev.2)'!#REF!</definedName>
    <definedName name="___DAT30" localSheetId="1">'[2]TN-JPT単価表(Rev.2)'!#REF!</definedName>
    <definedName name="___DAT30">'[2]TN-JPT単価表(Rev.2)'!#REF!</definedName>
    <definedName name="___DAT31" localSheetId="4">'[2]TN-JPT単価表(Rev.2)'!#REF!</definedName>
    <definedName name="___DAT31" localSheetId="1">'[2]TN-JPT単価表(Rev.2)'!#REF!</definedName>
    <definedName name="___DAT31">'[2]TN-JPT単価表(Rev.2)'!#REF!</definedName>
    <definedName name="___DAT32" localSheetId="4">'[2]TN-JPT単価表(Rev.2)'!#REF!</definedName>
    <definedName name="___DAT32" localSheetId="1">'[2]TN-JPT単価表(Rev.2)'!#REF!</definedName>
    <definedName name="___DAT32">'[2]TN-JPT単価表(Rev.2)'!#REF!</definedName>
    <definedName name="___DAT33" localSheetId="4">'[2]TN-JPT単価表(Rev.2)'!#REF!</definedName>
    <definedName name="___DAT33" localSheetId="1">'[2]TN-JPT単価表(Rev.2)'!#REF!</definedName>
    <definedName name="___DAT33">'[2]TN-JPT単価表(Rev.2)'!#REF!</definedName>
    <definedName name="___DAT4" localSheetId="4">'[2]TN-JPT単価表(Rev.2)'!#REF!</definedName>
    <definedName name="___DAT4" localSheetId="1">'[2]TN-JPT単価表(Rev.2)'!#REF!</definedName>
    <definedName name="___DAT4">'[2]TN-JPT単価表(Rev.2)'!#REF!</definedName>
    <definedName name="___DAT5" localSheetId="4">'[2]TN-JPT単価表(Rev.2)'!#REF!</definedName>
    <definedName name="___DAT5" localSheetId="1">'[2]TN-JPT単価表(Rev.2)'!#REF!</definedName>
    <definedName name="___DAT5">'[2]TN-JPT単価表(Rev.2)'!#REF!</definedName>
    <definedName name="___DAT9" localSheetId="4">'[2]TN-JPT単価表(Rev.2)'!#REF!</definedName>
    <definedName name="___DAT9" localSheetId="1">'[2]TN-JPT単価表(Rev.2)'!#REF!</definedName>
    <definedName name="___DAT9">'[2]TN-JPT単価表(Rev.2)'!#REF!</definedName>
    <definedName name="___SR3155" localSheetId="4" hidden="1">{"'1月25日付(HDT1-16)'!$A$1:$P$65"}</definedName>
    <definedName name="___SR3155" localSheetId="3" hidden="1">{"'1月25日付(HDT1-16)'!$A$1:$P$65"}</definedName>
    <definedName name="___SR3155" hidden="1">{"'1月25日付(HDT1-16)'!$A$1:$P$65"}</definedName>
    <definedName name="___SR3175" localSheetId="4" hidden="1">{"'1月25日付(HDT1-16)'!$A$1:$P$65"}</definedName>
    <definedName name="___SR3175" localSheetId="3" hidden="1">{"'1月25日付(HDT1-16)'!$A$1:$P$65"}</definedName>
    <definedName name="___SR3175" hidden="1">{"'1月25日付(HDT1-16)'!$A$1:$P$65"}</definedName>
    <definedName name="___SR3177" localSheetId="4" hidden="1">{"'1月25日付(HDT1-16)'!$A$1:$P$65"}</definedName>
    <definedName name="___SR3177" localSheetId="3" hidden="1">{"'1月25日付(HDT1-16)'!$A$1:$P$65"}</definedName>
    <definedName name="___SR3177" hidden="1">{"'1月25日付(HDT1-16)'!$A$1:$P$65"}</definedName>
    <definedName name="___SR5009" localSheetId="4" hidden="1">{"'1月25日付(HDT1-16)'!$A$1:$P$65"}</definedName>
    <definedName name="___SR5009" localSheetId="3" hidden="1">{"'1月25日付(HDT1-16)'!$A$1:$P$65"}</definedName>
    <definedName name="___SR5009" hidden="1">{"'1月25日付(HDT1-16)'!$A$1:$P$65"}</definedName>
    <definedName name="__00結果表">[1]東京:全国!$A$2:$I$37</definedName>
    <definedName name="__DAT1" localSheetId="4">#REF!</definedName>
    <definedName name="__DAT1" localSheetId="1">#REF!</definedName>
    <definedName name="__DAT1">#REF!</definedName>
    <definedName name="__DAT10" localSheetId="4">#REF!</definedName>
    <definedName name="__DAT10" localSheetId="1">#REF!</definedName>
    <definedName name="__DAT10">#REF!</definedName>
    <definedName name="__DAT11" localSheetId="4">#REF!</definedName>
    <definedName name="__DAT11" localSheetId="1">#REF!</definedName>
    <definedName name="__DAT11">#REF!</definedName>
    <definedName name="__DAT12" localSheetId="1">#REF!</definedName>
    <definedName name="__DAT12">#REF!</definedName>
    <definedName name="__DAT13" localSheetId="1">#REF!</definedName>
    <definedName name="__DAT13">#REF!</definedName>
    <definedName name="__DAT14" localSheetId="1">#REF!</definedName>
    <definedName name="__DAT14">#REF!</definedName>
    <definedName name="__DAT15" localSheetId="1">#REF!</definedName>
    <definedName name="__DAT15">#REF!</definedName>
    <definedName name="__DAT16" localSheetId="1">#REF!</definedName>
    <definedName name="__DAT16">#REF!</definedName>
    <definedName name="__DAT17" localSheetId="1">#REF!</definedName>
    <definedName name="__DAT17">#REF!</definedName>
    <definedName name="__DAT18" localSheetId="1">#REF!</definedName>
    <definedName name="__DAT18">#REF!</definedName>
    <definedName name="__DAT19" localSheetId="1">#REF!</definedName>
    <definedName name="__DAT19">#REF!</definedName>
    <definedName name="__DAT2" localSheetId="1">#REF!</definedName>
    <definedName name="__DAT2">#REF!</definedName>
    <definedName name="__DAT20" localSheetId="1">#REF!</definedName>
    <definedName name="__DAT20">#REF!</definedName>
    <definedName name="__DAT21" localSheetId="1">#REF!</definedName>
    <definedName name="__DAT21">#REF!</definedName>
    <definedName name="__DAT22" localSheetId="1">#REF!</definedName>
    <definedName name="__DAT22">#REF!</definedName>
    <definedName name="__DAT23" localSheetId="1">#REF!</definedName>
    <definedName name="__DAT23">#REF!</definedName>
    <definedName name="__DAT24" localSheetId="1">#REF!</definedName>
    <definedName name="__DAT24">#REF!</definedName>
    <definedName name="__DAT25" localSheetId="1">#REF!</definedName>
    <definedName name="__DAT25">#REF!</definedName>
    <definedName name="__DAT26" localSheetId="1">#REF!</definedName>
    <definedName name="__DAT26">#REF!</definedName>
    <definedName name="__DAT27" localSheetId="1">#REF!</definedName>
    <definedName name="__DAT27">#REF!</definedName>
    <definedName name="__DAT28" localSheetId="1">#REF!</definedName>
    <definedName name="__DAT28">#REF!</definedName>
    <definedName name="__DAT29" localSheetId="1">#REF!</definedName>
    <definedName name="__DAT29">#REF!</definedName>
    <definedName name="__DAT3" localSheetId="1">#REF!</definedName>
    <definedName name="__DAT3">#REF!</definedName>
    <definedName name="__DAT30" localSheetId="1">#REF!</definedName>
    <definedName name="__DAT30">#REF!</definedName>
    <definedName name="__DAT31" localSheetId="1">#REF!</definedName>
    <definedName name="__DAT31">#REF!</definedName>
    <definedName name="__DAT32" localSheetId="1">#REF!</definedName>
    <definedName name="__DAT32">#REF!</definedName>
    <definedName name="__DAT33" localSheetId="1">#REF!</definedName>
    <definedName name="__DAT33">#REF!</definedName>
    <definedName name="__DAT4" localSheetId="1">#REF!</definedName>
    <definedName name="__DAT4">#REF!</definedName>
    <definedName name="__DAT5" localSheetId="1">#REF!</definedName>
    <definedName name="__DAT5">#REF!</definedName>
    <definedName name="__DAT6" localSheetId="1">#REF!</definedName>
    <definedName name="__DAT6">#REF!</definedName>
    <definedName name="__DAT7" localSheetId="1">#REF!</definedName>
    <definedName name="__DAT7">#REF!</definedName>
    <definedName name="__DAT8" localSheetId="1">#REF!</definedName>
    <definedName name="__DAT8">#REF!</definedName>
    <definedName name="__DAT9" localSheetId="1">#REF!</definedName>
    <definedName name="__DAT9">#REF!</definedName>
    <definedName name="__SR3155" localSheetId="4" hidden="1">{"'1月25日付(HDT1-16)'!$A$1:$P$65"}</definedName>
    <definedName name="__SR3155" localSheetId="3" hidden="1">{"'1月25日付(HDT1-16)'!$A$1:$P$65"}</definedName>
    <definedName name="__SR3155" hidden="1">{"'1月25日付(HDT1-16)'!$A$1:$P$65"}</definedName>
    <definedName name="__SR3175" localSheetId="4" hidden="1">{"'1月25日付(HDT1-16)'!$A$1:$P$65"}</definedName>
    <definedName name="__SR3175" localSheetId="3" hidden="1">{"'1月25日付(HDT1-16)'!$A$1:$P$65"}</definedName>
    <definedName name="__SR3175" hidden="1">{"'1月25日付(HDT1-16)'!$A$1:$P$65"}</definedName>
    <definedName name="__SR3177" localSheetId="4" hidden="1">{"'1月25日付(HDT1-16)'!$A$1:$P$65"}</definedName>
    <definedName name="__SR3177" localSheetId="3" hidden="1">{"'1月25日付(HDT1-16)'!$A$1:$P$65"}</definedName>
    <definedName name="__SR3177" hidden="1">{"'1月25日付(HDT1-16)'!$A$1:$P$65"}</definedName>
    <definedName name="__SR5009" localSheetId="4" hidden="1">{"'1月25日付(HDT1-16)'!$A$1:$P$65"}</definedName>
    <definedName name="__SR5009" localSheetId="3" hidden="1">{"'1月25日付(HDT1-16)'!$A$1:$P$65"}</definedName>
    <definedName name="__SR5009" hidden="1">{"'1月25日付(HDT1-16)'!$A$1:$P$65"}</definedName>
    <definedName name="_0" localSheetId="4">#REF!</definedName>
    <definedName name="_0" localSheetId="1">#REF!</definedName>
    <definedName name="_0">#REF!</definedName>
    <definedName name="_0_1" localSheetId="4">#REF!</definedName>
    <definedName name="_0_1" localSheetId="1">#REF!</definedName>
    <definedName name="_0_1">#REF!</definedName>
    <definedName name="_00結果表">[1]東京:全国!$A$2:$I$37</definedName>
    <definedName name="_11E2_" localSheetId="4">#REF!</definedName>
    <definedName name="_11E2_" localSheetId="1">#REF!</definedName>
    <definedName name="_11E2_">#REF!</definedName>
    <definedName name="_12P1_" localSheetId="1">#REF!</definedName>
    <definedName name="_12P1_">#REF!</definedName>
    <definedName name="_13P11_" localSheetId="1">#REF!</definedName>
    <definedName name="_13P11_">#REF!</definedName>
    <definedName name="_14P12_" localSheetId="1">#REF!</definedName>
    <definedName name="_14P12_">#REF!</definedName>
    <definedName name="_15P2_" localSheetId="1">#REF!</definedName>
    <definedName name="_15P2_">#REF!</definedName>
    <definedName name="_16_0_1" localSheetId="1">#REF!</definedName>
    <definedName name="_16_0_1">#REF!</definedName>
    <definedName name="_16P21_" localSheetId="1">#REF!</definedName>
    <definedName name="_16P21_">#REF!</definedName>
    <definedName name="_17P3_" localSheetId="1">#REF!</definedName>
    <definedName name="_17P3_">#REF!</definedName>
    <definedName name="_18P4_" localSheetId="1">#REF!</definedName>
    <definedName name="_18P4_">#REF!</definedName>
    <definedName name="_19P5_" localSheetId="1">#REF!</definedName>
    <definedName name="_19P5_">#REF!</definedName>
    <definedName name="_1CA2_" localSheetId="1">#REF!</definedName>
    <definedName name="_1CA2_">#REF!</definedName>
    <definedName name="_20P6_" localSheetId="1">#REF!</definedName>
    <definedName name="_20P6_">#REF!</definedName>
    <definedName name="_21P7_" localSheetId="1">#REF!</definedName>
    <definedName name="_21P7_">#REF!</definedName>
    <definedName name="_2CA21_" localSheetId="1">#REF!</definedName>
    <definedName name="_2CA21_">#REF!</definedName>
    <definedName name="_32_a_1" localSheetId="1">#REF!</definedName>
    <definedName name="_32_a_1">#REF!</definedName>
    <definedName name="_3CA7_" localSheetId="1">#REF!</definedName>
    <definedName name="_3CA7_">#REF!</definedName>
    <definedName name="_48_b_1" localSheetId="1">#REF!</definedName>
    <definedName name="_48_b_1">#REF!</definedName>
    <definedName name="_4CA71_" localSheetId="1">#REF!</definedName>
    <definedName name="_4CA71_">#REF!</definedName>
    <definedName name="_5CA8_" localSheetId="1">#REF!</definedName>
    <definedName name="_5CA8_">#REF!</definedName>
    <definedName name="_64_p_1" localSheetId="1">#REF!</definedName>
    <definedName name="_64_p_1">#REF!</definedName>
    <definedName name="_6CA81_" localSheetId="1">#REF!</definedName>
    <definedName name="_6CA81_">#REF!</definedName>
    <definedName name="_7DJ1_" localSheetId="1">#REF!</definedName>
    <definedName name="_7DJ1_">#REF!</definedName>
    <definedName name="_80_q_1" localSheetId="1">#REF!</definedName>
    <definedName name="_80_q_1">#REF!</definedName>
    <definedName name="_81Excel_BuiltIn_Print_Area_1_1" localSheetId="1">#REF!</definedName>
    <definedName name="_81Excel_BuiltIn_Print_Area_1_1">#REF!</definedName>
    <definedName name="_8DN1_" localSheetId="1">#REF!</definedName>
    <definedName name="_8DN1_">#REF!</definedName>
    <definedName name="_90Excel_BuiltIn_Print_Area_1_1_1" localSheetId="1">#REF!</definedName>
    <definedName name="_90Excel_BuiltIn_Print_Area_1_1_1">#REF!</definedName>
    <definedName name="_97Excel_BuiltIn_Print_Area_1_1_1_1" localSheetId="1">#REF!</definedName>
    <definedName name="_97Excel_BuiltIn_Print_Area_1_1_1_1">#REF!</definedName>
    <definedName name="_98Excel_BuiltIn_Print_Area_1_1_1_1_1_1" localSheetId="1">#REF!</definedName>
    <definedName name="_98Excel_BuiltIn_Print_Area_1_1_1_1_1_1">#REF!</definedName>
    <definedName name="_99Excel_BuiltIn_Print_Area_2_1_1_1" localSheetId="1">#REF!</definedName>
    <definedName name="_99Excel_BuiltIn_Print_Area_2_1_1_1">#REF!</definedName>
    <definedName name="_9DT1_" localSheetId="1">#REF!</definedName>
    <definedName name="_9DT1_">#REF!</definedName>
    <definedName name="_a" localSheetId="1">#REF!</definedName>
    <definedName name="_a">#REF!</definedName>
    <definedName name="_a_1" localSheetId="1">#REF!</definedName>
    <definedName name="_a_1">#REF!</definedName>
    <definedName name="_b" localSheetId="1">#REF!</definedName>
    <definedName name="_b">#REF!</definedName>
    <definedName name="_b_1" localSheetId="1">#REF!</definedName>
    <definedName name="_b_1">#REF!</definedName>
    <definedName name="_BOX1" localSheetId="1">#REF!</definedName>
    <definedName name="_BOX1">#REF!</definedName>
    <definedName name="_DAT1" localSheetId="1">#REF!</definedName>
    <definedName name="_DAT1">#REF!</definedName>
    <definedName name="_DAT10" localSheetId="1">#REF!</definedName>
    <definedName name="_DAT10">#REF!</definedName>
    <definedName name="_DAT11" localSheetId="1">#REF!</definedName>
    <definedName name="_DAT11">#REF!</definedName>
    <definedName name="_DAT12" localSheetId="1">#REF!</definedName>
    <definedName name="_DAT12">#REF!</definedName>
    <definedName name="_DAT13" localSheetId="1">#REF!</definedName>
    <definedName name="_DAT13">#REF!</definedName>
    <definedName name="_DAT14" localSheetId="1">#REF!</definedName>
    <definedName name="_DAT14">#REF!</definedName>
    <definedName name="_DAT15" localSheetId="1">#REF!</definedName>
    <definedName name="_DAT15">#REF!</definedName>
    <definedName name="_DAT16" localSheetId="1">#REF!</definedName>
    <definedName name="_DAT16">#REF!</definedName>
    <definedName name="_DAT17" localSheetId="1">#REF!</definedName>
    <definedName name="_DAT17">#REF!</definedName>
    <definedName name="_DAT18" localSheetId="1">#REF!</definedName>
    <definedName name="_DAT18">#REF!</definedName>
    <definedName name="_DAT19" localSheetId="1">#REF!</definedName>
    <definedName name="_DAT19">#REF!</definedName>
    <definedName name="_DAT2" localSheetId="1">#REF!</definedName>
    <definedName name="_DAT2">#REF!</definedName>
    <definedName name="_DAT20" localSheetId="1">#REF!</definedName>
    <definedName name="_DAT20">#REF!</definedName>
    <definedName name="_DAT21" localSheetId="1">#REF!</definedName>
    <definedName name="_DAT21">#REF!</definedName>
    <definedName name="_DAT22" localSheetId="1">#REF!</definedName>
    <definedName name="_DAT22">#REF!</definedName>
    <definedName name="_DAT23" localSheetId="1">#REF!</definedName>
    <definedName name="_DAT23">#REF!</definedName>
    <definedName name="_DAT24" localSheetId="1">#REF!</definedName>
    <definedName name="_DAT24">#REF!</definedName>
    <definedName name="_DAT25" localSheetId="1">#REF!</definedName>
    <definedName name="_DAT25">#REF!</definedName>
    <definedName name="_DAT26" localSheetId="1">#REF!</definedName>
    <definedName name="_DAT26">#REF!</definedName>
    <definedName name="_DAT27" localSheetId="1">#REF!</definedName>
    <definedName name="_DAT27">#REF!</definedName>
    <definedName name="_DAT28" localSheetId="1">#REF!</definedName>
    <definedName name="_DAT28">#REF!</definedName>
    <definedName name="_DAT29" localSheetId="1">#REF!</definedName>
    <definedName name="_DAT29">#REF!</definedName>
    <definedName name="_DAT3" localSheetId="1">#REF!</definedName>
    <definedName name="_DAT3">#REF!</definedName>
    <definedName name="_DAT30" localSheetId="1">#REF!</definedName>
    <definedName name="_DAT30">#REF!</definedName>
    <definedName name="_DAT31" localSheetId="1">#REF!</definedName>
    <definedName name="_DAT31">#REF!</definedName>
    <definedName name="_DAT32" localSheetId="1">#REF!</definedName>
    <definedName name="_DAT32">#REF!</definedName>
    <definedName name="_DAT33" localSheetId="1">#REF!</definedName>
    <definedName name="_DAT33">#REF!</definedName>
    <definedName name="_DAT4" localSheetId="1">#REF!</definedName>
    <definedName name="_DAT4">#REF!</definedName>
    <definedName name="_DAT5" localSheetId="1">#REF!</definedName>
    <definedName name="_DAT5">#REF!</definedName>
    <definedName name="_DAT6" localSheetId="1">#REF!</definedName>
    <definedName name="_DAT6">#REF!</definedName>
    <definedName name="_DAT7" localSheetId="1">#REF!</definedName>
    <definedName name="_DAT7">#REF!</definedName>
    <definedName name="_DAT8" localSheetId="1">#REF!</definedName>
    <definedName name="_DAT8">#REF!</definedName>
    <definedName name="_DAT9" localSheetId="1">#REF!</definedName>
    <definedName name="_DAT9">#REF!</definedName>
    <definedName name="_DEN1" localSheetId="1">#REF!</definedName>
    <definedName name="_DEN1">#REF!</definedName>
    <definedName name="_Fill" localSheetId="1" hidden="1">#REF!</definedName>
    <definedName name="_Fill" hidden="1">#REF!</definedName>
    <definedName name="_GAI1" localSheetId="1">#REF!</definedName>
    <definedName name="_GAI1">#REF!</definedName>
    <definedName name="_GAI2" localSheetId="1">#REF!</definedName>
    <definedName name="_GAI2">#REF!</definedName>
    <definedName name="_GEN1" localSheetId="1">#REF!</definedName>
    <definedName name="_GEN1">#REF!</definedName>
    <definedName name="_KAN1" localSheetId="1">#REF!</definedName>
    <definedName name="_KAN1">#REF!</definedName>
    <definedName name="_KAN2" localSheetId="1">#REF!</definedName>
    <definedName name="_KAN2">#REF!</definedName>
    <definedName name="_KAN3" localSheetId="1">#REF!</definedName>
    <definedName name="_KAN3">#REF!</definedName>
    <definedName name="_KAN4" localSheetId="1">#REF!</definedName>
    <definedName name="_KAN4">#REF!</definedName>
    <definedName name="_KAN5" localSheetId="1">#REF!</definedName>
    <definedName name="_KAN5">#REF!</definedName>
    <definedName name="_KEI1" localSheetId="1">#REF!</definedName>
    <definedName name="_KEI1">#REF!</definedName>
    <definedName name="_Key1" localSheetId="1" hidden="1">#REF!</definedName>
    <definedName name="_Key1" hidden="1">#REF!</definedName>
    <definedName name="_Key2" localSheetId="1" hidden="1">#REF!</definedName>
    <definedName name="_Key2" hidden="1">#REF!</definedName>
    <definedName name="_LA1">[3]工事内訳書!$A$9:$IV$9</definedName>
    <definedName name="_LA4" localSheetId="4">[4]工事内訳書!#REF!</definedName>
    <definedName name="_LA4" localSheetId="1">[4]工事内訳書!#REF!</definedName>
    <definedName name="_LA4">[4]工事内訳書!#REF!</definedName>
    <definedName name="_Order1" hidden="1">0</definedName>
    <definedName name="_Order2" hidden="1">255</definedName>
    <definedName name="_p" localSheetId="4">#REF!</definedName>
    <definedName name="_p" localSheetId="1">#REF!</definedName>
    <definedName name="_p">#REF!</definedName>
    <definedName name="_p_1" localSheetId="4">#REF!</definedName>
    <definedName name="_p_1" localSheetId="1">#REF!</definedName>
    <definedName name="_p_1">#REF!</definedName>
    <definedName name="_P7" localSheetId="4">#REF!</definedName>
    <definedName name="_P7" localSheetId="1">#REF!</definedName>
    <definedName name="_P7">#REF!</definedName>
    <definedName name="_PS900" localSheetId="1">#REF!</definedName>
    <definedName name="_PS900">#REF!</definedName>
    <definedName name="_q" localSheetId="1">#REF!</definedName>
    <definedName name="_q">#REF!</definedName>
    <definedName name="_q_1" localSheetId="1">#REF!</definedName>
    <definedName name="_q_1">#REF!</definedName>
    <definedName name="_ROU1" localSheetId="1">#REF!</definedName>
    <definedName name="_ROU1">#REF!</definedName>
    <definedName name="_Sort" localSheetId="1" hidden="1">#REF!</definedName>
    <definedName name="_Sort" hidden="1">#REF!</definedName>
    <definedName name="_SR3155" localSheetId="4" hidden="1">{"'1月25日付(HDT1-16)'!$A$1:$P$65"}</definedName>
    <definedName name="_SR3155" localSheetId="3" hidden="1">{"'1月25日付(HDT1-16)'!$A$1:$P$65"}</definedName>
    <definedName name="_SR3155" hidden="1">{"'1月25日付(HDT1-16)'!$A$1:$P$65"}</definedName>
    <definedName name="_SR3175" localSheetId="4" hidden="1">{"'1月25日付(HDT1-16)'!$A$1:$P$65"}</definedName>
    <definedName name="_SR3175" localSheetId="3" hidden="1">{"'1月25日付(HDT1-16)'!$A$1:$P$65"}</definedName>
    <definedName name="_SR3175" hidden="1">{"'1月25日付(HDT1-16)'!$A$1:$P$65"}</definedName>
    <definedName name="_SR3177" localSheetId="4" hidden="1">{"'1月25日付(HDT1-16)'!$A$1:$P$65"}</definedName>
    <definedName name="_SR3177" localSheetId="3" hidden="1">{"'1月25日付(HDT1-16)'!$A$1:$P$65"}</definedName>
    <definedName name="_SR3177" hidden="1">{"'1月25日付(HDT1-16)'!$A$1:$P$65"}</definedName>
    <definedName name="_SR5009" localSheetId="4" hidden="1">{"'1月25日付(HDT1-16)'!$A$1:$P$65"}</definedName>
    <definedName name="_SR5009" localSheetId="3" hidden="1">{"'1月25日付(HDT1-16)'!$A$1:$P$65"}</definedName>
    <definedName name="_SR5009" hidden="1">{"'1月25日付(HDT1-16)'!$A$1:$P$65"}</definedName>
    <definedName name="_SS1" localSheetId="4">#REF!</definedName>
    <definedName name="_SS1" localSheetId="1">#REF!</definedName>
    <definedName name="_SS1">#REF!</definedName>
    <definedName name="_SYA1" localSheetId="4">#REF!</definedName>
    <definedName name="_SYA1" localSheetId="1">#REF!</definedName>
    <definedName name="_SYA1">#REF!</definedName>
    <definedName name="_SYA2" localSheetId="4">#REF!</definedName>
    <definedName name="_SYA2" localSheetId="1">#REF!</definedName>
    <definedName name="_SYA2">#REF!</definedName>
    <definedName name="_Table1_In1" localSheetId="1" hidden="1">#REF!</definedName>
    <definedName name="_Table1_In1" hidden="1">#REF!</definedName>
    <definedName name="_Table2_In1" localSheetId="1" hidden="1">#REF!</definedName>
    <definedName name="_Table2_In1" hidden="1">#REF!</definedName>
    <definedName name="_TO2" localSheetId="1">#REF!</definedName>
    <definedName name="_TO2">#REF!</definedName>
    <definedName name="_ZA12" localSheetId="1">#REF!</definedName>
    <definedName name="_ZA12">#REF!</definedName>
    <definedName name="_優先9" localSheetId="1">#REF!</definedName>
    <definedName name="_優先9">#REF!</definedName>
    <definedName name="\0" localSheetId="1">#REF!</definedName>
    <definedName name="\0">#REF!</definedName>
    <definedName name="\a" localSheetId="1">#REF!</definedName>
    <definedName name="\a">#REF!</definedName>
    <definedName name="\b" localSheetId="1">#REF!</definedName>
    <definedName name="\b">#REF!</definedName>
    <definedName name="\c">#N/A</definedName>
    <definedName name="\D" localSheetId="4">#REF!</definedName>
    <definedName name="\D" localSheetId="1">#REF!</definedName>
    <definedName name="\D">#REF!</definedName>
    <definedName name="\E" localSheetId="4">#REF!</definedName>
    <definedName name="\E" localSheetId="1">#REF!</definedName>
    <definedName name="\E">#REF!</definedName>
    <definedName name="\F" localSheetId="4">#REF!</definedName>
    <definedName name="\F" localSheetId="1">#REF!</definedName>
    <definedName name="\F">#REF!</definedName>
    <definedName name="\G" localSheetId="1">#REF!</definedName>
    <definedName name="\G">#REF!</definedName>
    <definedName name="\H" localSheetId="1">#REF!</definedName>
    <definedName name="\H">#REF!</definedName>
    <definedName name="\I" localSheetId="1">#REF!</definedName>
    <definedName name="\I">#REF!</definedName>
    <definedName name="\J" localSheetId="1">#REF!</definedName>
    <definedName name="\J">#REF!</definedName>
    <definedName name="\k">#N/A</definedName>
    <definedName name="\L" localSheetId="4">#REF!</definedName>
    <definedName name="\L" localSheetId="1">#REF!</definedName>
    <definedName name="\L">#REF!</definedName>
    <definedName name="\m">#N/A</definedName>
    <definedName name="\N" localSheetId="4">#REF!</definedName>
    <definedName name="\N" localSheetId="1">#REF!</definedName>
    <definedName name="\N">#REF!</definedName>
    <definedName name="\O" localSheetId="4">#REF!</definedName>
    <definedName name="\O" localSheetId="1">#REF!</definedName>
    <definedName name="\O">#REF!</definedName>
    <definedName name="\p" localSheetId="4">#REF!</definedName>
    <definedName name="\p" localSheetId="1">#REF!</definedName>
    <definedName name="\p">#REF!</definedName>
    <definedName name="\q" localSheetId="1">#REF!</definedName>
    <definedName name="\q">#REF!</definedName>
    <definedName name="\r">#N/A</definedName>
    <definedName name="\s">#N/A</definedName>
    <definedName name="\x">#N/A</definedName>
    <definedName name="\z">#N/A</definedName>
    <definedName name="a" localSheetId="4">#REF!</definedName>
    <definedName name="a" localSheetId="1">#REF!</definedName>
    <definedName name="a">#REF!</definedName>
    <definedName name="A_P1" localSheetId="4">#REF!</definedName>
    <definedName name="A_P1" localSheetId="1">#REF!</definedName>
    <definedName name="A_P1">#REF!</definedName>
    <definedName name="aa" localSheetId="4" hidden="1">{"'1月25日付(HDT1-16)'!$A$1:$P$65"}</definedName>
    <definedName name="aa" localSheetId="3" hidden="1">{"'1月25日付(HDT1-16)'!$A$1:$P$65"}</definedName>
    <definedName name="aa" hidden="1">{"'1月25日付(HDT1-16)'!$A$1:$P$65"}</definedName>
    <definedName name="aaa" localSheetId="4">#REF!</definedName>
    <definedName name="aaa" localSheetId="1">#REF!</definedName>
    <definedName name="aaa">#REF!</definedName>
    <definedName name="aaaa" localSheetId="4">#REF!</definedName>
    <definedName name="aaaa" localSheetId="1">#REF!</definedName>
    <definedName name="aaaa">#REF!</definedName>
    <definedName name="AAAA_クエリー" localSheetId="4">#REF!</definedName>
    <definedName name="AAAA_クエリー" localSheetId="1">#REF!</definedName>
    <definedName name="AAAA_クエリー">#REF!</definedName>
    <definedName name="aaaaa" localSheetId="1">#REF!</definedName>
    <definedName name="aaaaa">#REF!</definedName>
    <definedName name="aaaaaaa">#REF!</definedName>
    <definedName name="ALLHENKO" localSheetId="1">#REF!</definedName>
    <definedName name="ALLHENKO">#REF!</definedName>
    <definedName name="ALLJISHI" localSheetId="1">#REF!</definedName>
    <definedName name="ALLJISHI">#REF!</definedName>
    <definedName name="ALLMIKETSU" localSheetId="1">#REF!</definedName>
    <definedName name="ALLMIKETSU">#REF!</definedName>
    <definedName name="ALLMITSU" localSheetId="1">#REF!</definedName>
    <definedName name="ALLMITSU">#REF!</definedName>
    <definedName name="ALLRESET" localSheetId="1">#REF!</definedName>
    <definedName name="ALLRESET">#REF!</definedName>
    <definedName name="ALLZATSU" localSheetId="1">#REF!</definedName>
    <definedName name="ALLZATSU">#REF!</definedName>
    <definedName name="AUTOGEN">#N/A</definedName>
    <definedName name="AUTOZAT">#N/A</definedName>
    <definedName name="b" localSheetId="4" hidden="1">{"'1月25日付(HDT1-16)'!$A$1:$P$65"}</definedName>
    <definedName name="b" localSheetId="3" hidden="1">{"'1月25日付(HDT1-16)'!$A$1:$P$65"}</definedName>
    <definedName name="b" hidden="1">{"'1月25日付(HDT1-16)'!$A$1:$P$65"}</definedName>
    <definedName name="B_P1" localSheetId="4">#REF!</definedName>
    <definedName name="B_P1" localSheetId="1">#REF!</definedName>
    <definedName name="B_P1">#REF!</definedName>
    <definedName name="BA" localSheetId="4">#REF!</definedName>
    <definedName name="BA" localSheetId="1">#REF!</definedName>
    <definedName name="BA">#REF!</definedName>
    <definedName name="ＢＢ" localSheetId="4" hidden="1">{"'1月25日付(HDT1-16)'!$A$1:$P$65"}</definedName>
    <definedName name="ＢＢ" localSheetId="3" hidden="1">{"'1月25日付(HDT1-16)'!$A$1:$P$65"}</definedName>
    <definedName name="ＢＢ" hidden="1">{"'1月25日付(HDT1-16)'!$A$1:$P$65"}</definedName>
    <definedName name="BBB" localSheetId="4" hidden="1">{"'1月25日付(HDT1-16)'!$A$1:$P$65"}</definedName>
    <definedName name="BBB" localSheetId="3" hidden="1">{"'1月25日付(HDT1-16)'!$A$1:$P$65"}</definedName>
    <definedName name="BBB" hidden="1">{"'1月25日付(HDT1-16)'!$A$1:$P$65"}</definedName>
    <definedName name="BN8200N" localSheetId="4">#REF!</definedName>
    <definedName name="BN8200N" localSheetId="1">#REF!</definedName>
    <definedName name="BN8200N">#REF!</definedName>
    <definedName name="BN8400N" localSheetId="4">#REF!</definedName>
    <definedName name="BN8400N" localSheetId="1">#REF!</definedName>
    <definedName name="BN8400N">#REF!</definedName>
    <definedName name="BN8600N" localSheetId="4">#REF!</definedName>
    <definedName name="BN8600N" localSheetId="1">#REF!</definedName>
    <definedName name="BN8600N">#REF!</definedName>
    <definedName name="BOMケーブル" localSheetId="1">#REF!</definedName>
    <definedName name="BOMケーブル">#REF!</definedName>
    <definedName name="BOMセンタ" localSheetId="1">#REF!</definedName>
    <definedName name="BOMセンタ">#REF!</definedName>
    <definedName name="BOM屋外機器" localSheetId="1">#REF!</definedName>
    <definedName name="BOM屋外機器">#REF!</definedName>
    <definedName name="BOM工事" localSheetId="1">#REF!</definedName>
    <definedName name="BOM工事">#REF!</definedName>
    <definedName name="BOM調査設計" localSheetId="1">#REF!</definedName>
    <definedName name="BOM調査設計">#REF!</definedName>
    <definedName name="BOM撤去工事" localSheetId="1">#REF!</definedName>
    <definedName name="BOM撤去工事">#REF!</definedName>
    <definedName name="CA" localSheetId="1">#REF!</definedName>
    <definedName name="CA">#REF!</definedName>
    <definedName name="CHECK" localSheetId="1">#REF!</definedName>
    <definedName name="CHECK">#REF!</definedName>
    <definedName name="CHKNEXT" localSheetId="1">#REF!</definedName>
    <definedName name="CHKNEXT">#REF!</definedName>
    <definedName name="CHOU" localSheetId="1">#REF!</definedName>
    <definedName name="CHOU">#REF!</definedName>
    <definedName name="CHOU1" localSheetId="1">#REF!</definedName>
    <definedName name="CHOU1">#REF!</definedName>
    <definedName name="CHOU2" localSheetId="1">#REF!</definedName>
    <definedName name="CHOU2">#REF!</definedName>
    <definedName name="CHOU3" localSheetId="1">#REF!</definedName>
    <definedName name="CHOU3">#REF!</definedName>
    <definedName name="CODEEXT">#N/A</definedName>
    <definedName name="CR" localSheetId="4">#REF!</definedName>
    <definedName name="CR" localSheetId="1">#REF!</definedName>
    <definedName name="CR">#REF!</definedName>
    <definedName name="D" localSheetId="4">#REF!</definedName>
    <definedName name="D" localSheetId="1">#REF!</definedName>
    <definedName name="D">#REF!</definedName>
    <definedName name="DATA">[5]DATA!$B$2:$J$65536</definedName>
    <definedName name="data3">[6]data!$D$122:$E$370</definedName>
    <definedName name="DATA4">[7]data!$D$122:$E$370</definedName>
    <definedName name="data5">[8]data!$D$121:$F$342</definedName>
    <definedName name="datax" localSheetId="4">#REF!</definedName>
    <definedName name="datax" localSheetId="1">#REF!</definedName>
    <definedName name="datax">#REF!</definedName>
    <definedName name="daylist">[9]作業内容!$D$5:$D$43</definedName>
    <definedName name="DENSOU1" localSheetId="4">#REF!</definedName>
    <definedName name="DENSOU1" localSheetId="1">#REF!</definedName>
    <definedName name="DENSOU1">#REF!</definedName>
    <definedName name="DENSOU2" localSheetId="4">#REF!</definedName>
    <definedName name="DENSOU2" localSheetId="1">#REF!</definedName>
    <definedName name="DENSOU2">#REF!</definedName>
    <definedName name="DENSOU3" localSheetId="4">#REF!</definedName>
    <definedName name="DENSOU3" localSheetId="1">#REF!</definedName>
    <definedName name="DENSOU3">#REF!</definedName>
    <definedName name="DENSOU4" localSheetId="1">#REF!</definedName>
    <definedName name="DENSOU4">#REF!</definedName>
    <definedName name="DENSOUSENRO1" localSheetId="1">#REF!</definedName>
    <definedName name="DENSOUSENRO1">#REF!</definedName>
    <definedName name="DJ" localSheetId="1">#REF!</definedName>
    <definedName name="DJ">#REF!</definedName>
    <definedName name="DN" localSheetId="1">#REF!</definedName>
    <definedName name="DN">#REF!</definedName>
    <definedName name="DT" localSheetId="1">#REF!</definedName>
    <definedName name="DT">#REF!</definedName>
    <definedName name="e" localSheetId="1">#REF!</definedName>
    <definedName name="e">#REF!</definedName>
    <definedName name="EA" localSheetId="1">#REF!</definedName>
    <definedName name="EA">#REF!</definedName>
    <definedName name="ee" localSheetId="1">#REF!</definedName>
    <definedName name="ee">#REF!</definedName>
    <definedName name="eol" localSheetId="1">#REF!</definedName>
    <definedName name="eol">#REF!</definedName>
    <definedName name="eot">[10]社外明細作成ｼｰﾄ!$O$26</definedName>
    <definedName name="EriaList" localSheetId="4">#REF!</definedName>
    <definedName name="EriaList" localSheetId="1">#REF!</definedName>
    <definedName name="EriaList">#REF!</definedName>
    <definedName name="Eriavlook" localSheetId="4">#REF!</definedName>
    <definedName name="Eriavlook" localSheetId="1">#REF!</definedName>
    <definedName name="Eriavlook">#REF!</definedName>
    <definedName name="ERROR" localSheetId="4">#REF!</definedName>
    <definedName name="ERROR" localSheetId="1">#REF!</definedName>
    <definedName name="ERROR">#REF!</definedName>
    <definedName name="ERSUB" localSheetId="1">#REF!</definedName>
    <definedName name="ERSUB">#REF!</definedName>
    <definedName name="Excel_BuiltIn_Print_Area_1_1" localSheetId="1">#REF!</definedName>
    <definedName name="Excel_BuiltIn_Print_Area_1_1">#REF!</definedName>
    <definedName name="Excel_BuiltIn_Print_Area_1_1_1" localSheetId="1">#REF!</definedName>
    <definedName name="Excel_BuiltIn_Print_Area_1_1_1">#REF!</definedName>
    <definedName name="Excel_BuiltIn_Print_Area_1_1_1_1" localSheetId="1">#REF!</definedName>
    <definedName name="Excel_BuiltIn_Print_Area_1_1_1_1">#REF!</definedName>
    <definedName name="Excel_BuiltIn_Print_Area_1_1_1_1_1" localSheetId="1">#REF!</definedName>
    <definedName name="Excel_BuiltIn_Print_Area_1_1_1_1_1">#REF!</definedName>
    <definedName name="Excel_BuiltIn_Print_Area_1_1_1_1_1_1" localSheetId="1">#REF!</definedName>
    <definedName name="Excel_BuiltIn_Print_Area_1_1_1_1_1_1">#REF!</definedName>
    <definedName name="Excel_BuiltIn_Print_Area_1_1_1_1_13" localSheetId="1">#REF!</definedName>
    <definedName name="Excel_BuiltIn_Print_Area_1_1_1_1_13">#REF!</definedName>
    <definedName name="Excel_BuiltIn_Print_Area_1_1_1_13" localSheetId="1">#REF!</definedName>
    <definedName name="Excel_BuiltIn_Print_Area_1_1_1_13">#REF!</definedName>
    <definedName name="Excel_BuiltIn_Print_Area_1_1_13" localSheetId="1">#REF!</definedName>
    <definedName name="Excel_BuiltIn_Print_Area_1_1_13">#REF!</definedName>
    <definedName name="Excel_BuiltIn_Print_Area_1_1_13_14" localSheetId="1">#REF!</definedName>
    <definedName name="Excel_BuiltIn_Print_Area_1_1_13_14">#REF!</definedName>
    <definedName name="Excel_BuiltIn_Print_Area_10" localSheetId="1">#REF!</definedName>
    <definedName name="Excel_BuiltIn_Print_Area_10">#REF!</definedName>
    <definedName name="Excel_BuiltIn_Print_Area_11" localSheetId="1">#REF!</definedName>
    <definedName name="Excel_BuiltIn_Print_Area_11">#REF!</definedName>
    <definedName name="Excel_BuiltIn_Print_Area_12" localSheetId="1">#REF!</definedName>
    <definedName name="Excel_BuiltIn_Print_Area_12">#REF!</definedName>
    <definedName name="Excel_BuiltIn_Print_Area_13" localSheetId="1">#REF!</definedName>
    <definedName name="Excel_BuiltIn_Print_Area_13">#REF!</definedName>
    <definedName name="Excel_BuiltIn_Print_Area_14" localSheetId="1">#REF!</definedName>
    <definedName name="Excel_BuiltIn_Print_Area_14">#REF!</definedName>
    <definedName name="Excel_BuiltIn_Print_Area_15" localSheetId="1">#REF!</definedName>
    <definedName name="Excel_BuiltIn_Print_Area_15">#REF!</definedName>
    <definedName name="Excel_BuiltIn_Print_Area_17" localSheetId="1">#REF!</definedName>
    <definedName name="Excel_BuiltIn_Print_Area_17">#REF!</definedName>
    <definedName name="Excel_BuiltIn_Print_Area_2" localSheetId="1">#REF!</definedName>
    <definedName name="Excel_BuiltIn_Print_Area_2">#REF!</definedName>
    <definedName name="Excel_BuiltIn_Print_Area_2_1" localSheetId="1">#REF!</definedName>
    <definedName name="Excel_BuiltIn_Print_Area_2_1">#REF!</definedName>
    <definedName name="Excel_BuiltIn_Print_Area_2_1_1" localSheetId="1">#REF!</definedName>
    <definedName name="Excel_BuiltIn_Print_Area_2_1_1">#REF!</definedName>
    <definedName name="Excel_BuiltIn_Print_Area_2_1_13" localSheetId="1">#REF!</definedName>
    <definedName name="Excel_BuiltIn_Print_Area_2_1_13">#REF!</definedName>
    <definedName name="Excel_BuiltIn_Print_Area_2_13" localSheetId="1">#REF!</definedName>
    <definedName name="Excel_BuiltIn_Print_Area_2_13">#REF!</definedName>
    <definedName name="Excel_BuiltIn_Print_Area_2_13_14" localSheetId="1">#REF!</definedName>
    <definedName name="Excel_BuiltIn_Print_Area_2_13_14">#REF!</definedName>
    <definedName name="Excel_BuiltIn_Print_Area_3" localSheetId="1">#REF!</definedName>
    <definedName name="Excel_BuiltIn_Print_Area_3">#REF!</definedName>
    <definedName name="Excel_BuiltIn_Print_Area_4" localSheetId="1">#REF!</definedName>
    <definedName name="Excel_BuiltIn_Print_Area_4">#REF!</definedName>
    <definedName name="Excel_BuiltIn_Print_Area_5" localSheetId="1">#REF!</definedName>
    <definedName name="Excel_BuiltIn_Print_Area_5">#REF!</definedName>
    <definedName name="Excel_BuiltIn_Print_Area_6" localSheetId="1">#REF!</definedName>
    <definedName name="Excel_BuiltIn_Print_Area_6">#REF!</definedName>
    <definedName name="Excel_BuiltIn_Print_Area_7" localSheetId="1">#REF!</definedName>
    <definedName name="Excel_BuiltIn_Print_Area_7">#REF!</definedName>
    <definedName name="Excel_BuiltIn_Print_Area_8" localSheetId="1">#REF!</definedName>
    <definedName name="Excel_BuiltIn_Print_Area_8">#REF!</definedName>
    <definedName name="Excel_BuiltIn_Print_Area_9" localSheetId="1">#REF!</definedName>
    <definedName name="Excel_BuiltIn_Print_Area_9">#REF!</definedName>
    <definedName name="Excel_BuiltIn_Print_Titles_10" localSheetId="1">#REF!</definedName>
    <definedName name="Excel_BuiltIn_Print_Titles_10">#REF!</definedName>
    <definedName name="Excel_BuiltIn_Print_Titles_11" localSheetId="1">#REF!</definedName>
    <definedName name="Excel_BuiltIn_Print_Titles_11">#REF!</definedName>
    <definedName name="Excel_BuiltIn_Print_Titles_12" localSheetId="1">#REF!</definedName>
    <definedName name="Excel_BuiltIn_Print_Titles_12">#REF!</definedName>
    <definedName name="Excel_BuiltIn_Print_Titles_2" localSheetId="1">#REF!</definedName>
    <definedName name="Excel_BuiltIn_Print_Titles_2">#REF!</definedName>
    <definedName name="Excel_BuiltIn_Print_Titles_3" localSheetId="1">#REF!</definedName>
    <definedName name="Excel_BuiltIn_Print_Titles_3">#REF!</definedName>
    <definedName name="Excel_BuiltIn_Print_Titles_4" localSheetId="1">#REF!</definedName>
    <definedName name="Excel_BuiltIn_Print_Titles_4">#REF!</definedName>
    <definedName name="Excel_BuiltIn_Print_Titles_5" localSheetId="1">#REF!</definedName>
    <definedName name="Excel_BuiltIn_Print_Titles_5">#REF!</definedName>
    <definedName name="Excel_BuiltIn_Print_Titles_6" localSheetId="1">#REF!</definedName>
    <definedName name="Excel_BuiltIn_Print_Titles_6">#REF!</definedName>
    <definedName name="Excel_BuiltIn_Print_Titles_7" localSheetId="1">#REF!</definedName>
    <definedName name="Excel_BuiltIn_Print_Titles_7">#REF!</definedName>
    <definedName name="Excel_BuiltIn_Print_Titles_8" localSheetId="1">#REF!</definedName>
    <definedName name="Excel_BuiltIn_Print_Titles_8">#REF!</definedName>
    <definedName name="Excel_BuiltIn_Print_Titles_9" localSheetId="1">#REF!</definedName>
    <definedName name="Excel_BuiltIn_Print_Titles_9">#REF!</definedName>
    <definedName name="EZ" localSheetId="1">#REF!</definedName>
    <definedName name="EZ">#REF!</definedName>
    <definedName name="f">[11]設定値!$C$17</definedName>
    <definedName name="fff" localSheetId="4" hidden="1">#REF!</definedName>
    <definedName name="fff" localSheetId="1" hidden="1">#REF!</definedName>
    <definedName name="fff" hidden="1">#REF!</definedName>
    <definedName name="FTTC">[12]BOM_従来!$C$135:$C$157</definedName>
    <definedName name="FUTUU" localSheetId="4">#REF!</definedName>
    <definedName name="FUTUU" localSheetId="1">#REF!</definedName>
    <definedName name="FUTUU">#REF!</definedName>
    <definedName name="g">[11]設定値!$C$4</definedName>
    <definedName name="GAIGEN1" localSheetId="4">#REF!</definedName>
    <definedName name="GAIGEN1" localSheetId="1">#REF!</definedName>
    <definedName name="GAIGEN1">#REF!</definedName>
    <definedName name="GAIGEN2" localSheetId="4">#REF!</definedName>
    <definedName name="GAIGEN2" localSheetId="1">#REF!</definedName>
    <definedName name="GAIGEN2">#REF!</definedName>
    <definedName name="GAIHOAN1" localSheetId="4">#REF!</definedName>
    <definedName name="GAIHOAN1" localSheetId="1">#REF!</definedName>
    <definedName name="GAIHOAN1">#REF!</definedName>
    <definedName name="GAIHOAN2" localSheetId="1">#REF!</definedName>
    <definedName name="GAIHOAN2">#REF!</definedName>
    <definedName name="GAIKOU1" localSheetId="1">#REF!</definedName>
    <definedName name="GAIKOU1">#REF!</definedName>
    <definedName name="GAIKOU2" localSheetId="1">#REF!</definedName>
    <definedName name="GAIKOU2">#REF!</definedName>
    <definedName name="GAISYO1" localSheetId="1">#REF!</definedName>
    <definedName name="GAISYO1">#REF!</definedName>
    <definedName name="GAISYO2" localSheetId="1">#REF!</definedName>
    <definedName name="GAISYO2">#REF!</definedName>
    <definedName name="GAIUCHI" localSheetId="1">#REF!</definedName>
    <definedName name="GAIUCHI">#REF!</definedName>
    <definedName name="GAIZAI1" localSheetId="1">#REF!</definedName>
    <definedName name="GAIZAI1">#REF!</definedName>
    <definedName name="GAIZAI2" localSheetId="1">#REF!</definedName>
    <definedName name="GAIZAI2">#REF!</definedName>
    <definedName name="gatanka" localSheetId="1">#REF!</definedName>
    <definedName name="gatanka">#REF!</definedName>
    <definedName name="GENMITSU" localSheetId="1">#REF!</definedName>
    <definedName name="GENMITSU">#REF!</definedName>
    <definedName name="GENSUO3" localSheetId="1">#REF!</definedName>
    <definedName name="GENSUO3">#REF!</definedName>
    <definedName name="GENSYO1" localSheetId="1">#REF!</definedName>
    <definedName name="GENSYO1">#REF!</definedName>
    <definedName name="GENSYO2" localSheetId="1">#REF!</definedName>
    <definedName name="GENSYO2">#REF!</definedName>
    <definedName name="GENSYO3" localSheetId="1">#REF!</definedName>
    <definedName name="GENSYO3">#REF!</definedName>
    <definedName name="GENSYO4" localSheetId="1">#REF!</definedName>
    <definedName name="GENSYO4">#REF!</definedName>
    <definedName name="GENTYOU1" localSheetId="1">#REF!</definedName>
    <definedName name="GENTYOU1">#REF!</definedName>
    <definedName name="GENTYOU2" localSheetId="1">#REF!</definedName>
    <definedName name="GENTYOU2">#REF!</definedName>
    <definedName name="GENTYOU3" localSheetId="1">#REF!</definedName>
    <definedName name="GENTYOU3">#REF!</definedName>
    <definedName name="GENTYOU4" localSheetId="1">#REF!</definedName>
    <definedName name="GENTYOU4">#REF!</definedName>
    <definedName name="GL_Name">[13]Setup!$I$2</definedName>
    <definedName name="GL_No">[13]Setup!$I$4</definedName>
    <definedName name="h">[11]設定値!$C$3</definedName>
    <definedName name="Harmonic機器" localSheetId="4">#REF!</definedName>
    <definedName name="Harmonic機器" localSheetId="1">#REF!</definedName>
    <definedName name="Harmonic機器">#REF!</definedName>
    <definedName name="HENGAI" localSheetId="4">#REF!</definedName>
    <definedName name="HENGAI" localSheetId="1">#REF!</definedName>
    <definedName name="HENGAI">#REF!</definedName>
    <definedName name="HENKO" localSheetId="4">#REF!</definedName>
    <definedName name="HENKO" localSheetId="1">#REF!</definedName>
    <definedName name="HENKO">#REF!</definedName>
    <definedName name="HENUCHI" localSheetId="1">#REF!</definedName>
    <definedName name="HENUCHI">#REF!</definedName>
    <definedName name="HOAN" localSheetId="1">#REF!</definedName>
    <definedName name="HOAN">#REF!</definedName>
    <definedName name="HOAN1" localSheetId="1">#REF!</definedName>
    <definedName name="HOAN1">#REF!</definedName>
    <definedName name="HOAN2" localSheetId="1">#REF!</definedName>
    <definedName name="HOAN2">#REF!</definedName>
    <definedName name="HOAN3" localSheetId="1">#REF!</definedName>
    <definedName name="HOAN3">#REF!</definedName>
    <definedName name="HTML_CodePage" hidden="1">932</definedName>
    <definedName name="HTML_Control" localSheetId="4" hidden="1">{"'1月25日付(HDT1-16)'!$A$1:$P$65"}</definedName>
    <definedName name="HTML_Control" localSheetId="3" hidden="1">{"'1月25日付(HDT1-16)'!$A$1:$P$65"}</definedName>
    <definedName name="HTML_Control" hidden="1">{"'1月25日付(HDT1-16)'!$A$1:$P$65"}</definedName>
    <definedName name="HTML_Description" hidden="1">""</definedName>
    <definedName name="HTML_Email" hidden="1">"hiranoi@jupiter.jcom.co.jp"</definedName>
    <definedName name="HTML_Header" hidden="1">"1月25日付(HDT1-16)"</definedName>
    <definedName name="HTML_LastUpdate" hidden="1">"99/02/16"</definedName>
    <definedName name="HTML_LineAfter" hidden="1">TRUE</definedName>
    <definedName name="HTML_LineBefore" hidden="1">TRUE</definedName>
    <definedName name="HTML_Name" hidden="1">"ジュピターテレコム"</definedName>
    <definedName name="HTML_OBDlg2" hidden="1">TRUE</definedName>
    <definedName name="HTML_OBDlg4" hidden="1">TRUE</definedName>
    <definedName name="HTML_OS" hidden="1">0</definedName>
    <definedName name="HTML_PathFile" hidden="1">"C:\My Documents\MyHTML.htm"</definedName>
    <definedName name="HTML_Title" hidden="1">"最新ｼｰﾄ"</definedName>
    <definedName name="httanka" localSheetId="4">#REF!</definedName>
    <definedName name="httanka" localSheetId="1">#REF!</definedName>
    <definedName name="httanka">#REF!</definedName>
    <definedName name="i" localSheetId="4">#REF!</definedName>
    <definedName name="i" localSheetId="1">#REF!</definedName>
    <definedName name="i">#REF!</definedName>
    <definedName name="ii" localSheetId="4">#REF!</definedName>
    <definedName name="ii" localSheetId="1">#REF!</definedName>
    <definedName name="ii">#REF!</definedName>
    <definedName name="InputArea11_1_2">'[14]11(1-2)'!$F$10:$O$11,'[14]11(1-2)'!$F$13:$O$18,'[14]11(1-2)'!$F$21:$O$24,'[14]11(1-2)'!$F$27:$O$31,'[14]11(1-2)'!$F$33:$O$33,'[14]11(1-2)'!$F$35:$O$35</definedName>
    <definedName name="InputArea11_2_1">'[14]11(2-1)'!$A$8:$J$34,'[14]11(2-1)'!$L$8:$U$29</definedName>
    <definedName name="InputArea11_2_2">'[14]11(2-2)'!$A$8:$C$20,'[14]11(2-2)'!$E$8:$H$20,'[14]11(2-2)'!$M$8:$N$14,'[14]11(2-2)'!$S$9:$T$10,'[14]11(2-2)'!$D$27:$H$32,'[14]11(2-2)'!$M$24:$N$33</definedName>
    <definedName name="InputAreaMITI11_2">[14]通産11その2!$A$9:$J$38,[14]通産11その2!$A$44:$H$63</definedName>
    <definedName name="j">[11]設定値!$C$2</definedName>
    <definedName name="JIMU1" localSheetId="4">#REF!</definedName>
    <definedName name="JIMU1" localSheetId="1">#REF!</definedName>
    <definedName name="JIMU1">#REF!</definedName>
    <definedName name="JISHI" localSheetId="4">#REF!</definedName>
    <definedName name="JISHI" localSheetId="1">#REF!</definedName>
    <definedName name="JISHI">#REF!</definedName>
    <definedName name="JISSHI1" localSheetId="4">#REF!</definedName>
    <definedName name="JISSHI1" localSheetId="1">#REF!</definedName>
    <definedName name="JISSHI1">#REF!</definedName>
    <definedName name="JISSHI2" localSheetId="1">#REF!</definedName>
    <definedName name="JISSHI2">#REF!</definedName>
    <definedName name="JOB">[15]JOBｺｰﾄﾞ!$B$2:$B$20</definedName>
    <definedName name="JYUSHIN1" localSheetId="4">#REF!</definedName>
    <definedName name="JYUSHIN1" localSheetId="1">#REF!</definedName>
    <definedName name="JYUSHIN1">#REF!</definedName>
    <definedName name="k">[11]設定値!$C$6</definedName>
    <definedName name="KAMSETSUA" localSheetId="4">#REF!</definedName>
    <definedName name="KAMSETSUA" localSheetId="1">#REF!</definedName>
    <definedName name="KAMSETSUA">#REF!</definedName>
    <definedName name="KAMSETSUB" localSheetId="4">#REF!</definedName>
    <definedName name="KAMSETSUB" localSheetId="1">#REF!</definedName>
    <definedName name="KAMSETSUB">#REF!</definedName>
    <definedName name="KAN" localSheetId="4">#REF!</definedName>
    <definedName name="KAN" localSheetId="1">#REF!</definedName>
    <definedName name="KAN">#REF!</definedName>
    <definedName name="KAN1A" localSheetId="1">#REF!</definedName>
    <definedName name="KAN1A">#REF!</definedName>
    <definedName name="KAN1B" localSheetId="1">#REF!</definedName>
    <definedName name="KAN1B">#REF!</definedName>
    <definedName name="KAN2A" localSheetId="1">#REF!</definedName>
    <definedName name="KAN2A">#REF!</definedName>
    <definedName name="KAN2B" localSheetId="1">#REF!</definedName>
    <definedName name="KAN2B">#REF!</definedName>
    <definedName name="KANRI1" localSheetId="1">#REF!</definedName>
    <definedName name="KANRI1">#REF!</definedName>
    <definedName name="KANSETSU1" localSheetId="1">#REF!</definedName>
    <definedName name="KANSETSU1">#REF!</definedName>
    <definedName name="KANSETSU2" localSheetId="1">#REF!</definedName>
    <definedName name="KANSETSU2">#REF!</definedName>
    <definedName name="KANSETSU3" localSheetId="1">#REF!</definedName>
    <definedName name="KANSETSU3">#REF!</definedName>
    <definedName name="KANSETSUA" localSheetId="1">#REF!</definedName>
    <definedName name="KANSETSUA">#REF!</definedName>
    <definedName name="KANSETSUB" localSheetId="1">#REF!</definedName>
    <definedName name="KANSETSUB">#REF!</definedName>
    <definedName name="KANSETSUC" localSheetId="1">#REF!</definedName>
    <definedName name="KANSETSUC">#REF!</definedName>
    <definedName name="KASO" localSheetId="1">#REF!</definedName>
    <definedName name="KASO">#REF!</definedName>
    <definedName name="KEY" localSheetId="1">#REF!</definedName>
    <definedName name="KEY">#REF!</definedName>
    <definedName name="KG" localSheetId="1">#REF!</definedName>
    <definedName name="KG">#REF!</definedName>
    <definedName name="ＫＧ番号" localSheetId="1">#REF!</definedName>
    <definedName name="ＫＧ番号">#REF!</definedName>
    <definedName name="KIKI1" localSheetId="1">#REF!</definedName>
    <definedName name="KIKI1">#REF!</definedName>
    <definedName name="KIKI2" localSheetId="1">#REF!</definedName>
    <definedName name="KIKI2">#REF!</definedName>
    <definedName name="KIKI3" localSheetId="1">#REF!</definedName>
    <definedName name="KIKI3">#REF!</definedName>
    <definedName name="KIKI4" localSheetId="1">#REF!</definedName>
    <definedName name="KIKI4">#REF!</definedName>
    <definedName name="KOBETSU" localSheetId="1">#REF!</definedName>
    <definedName name="KOBETSU">#REF!</definedName>
    <definedName name="KOUJI1" localSheetId="1">#REF!</definedName>
    <definedName name="KOUJI1">#REF!</definedName>
    <definedName name="KOUJI2" localSheetId="1">#REF!</definedName>
    <definedName name="KOUJI2">#REF!</definedName>
    <definedName name="KOUJI3" localSheetId="1">#REF!</definedName>
    <definedName name="KOUJI3">#REF!</definedName>
    <definedName name="KOUKI" localSheetId="1">#REF!</definedName>
    <definedName name="KOUKI">#REF!</definedName>
    <definedName name="KSK分" localSheetId="3">\\dsv:[16]全国!#REF!</definedName>
    <definedName name="KSK分">\\dsv:[16]全国!#REF!</definedName>
    <definedName name="kubun" localSheetId="1">#REF!</definedName>
    <definedName name="kubun">#REF!</definedName>
    <definedName name="KUBUN2" localSheetId="1">#REF!</definedName>
    <definedName name="KUBUN2">#REF!</definedName>
    <definedName name="LA" localSheetId="1">#REF!</definedName>
    <definedName name="LA">#REF!</definedName>
    <definedName name="line_aoba_bnmux_b3_1_gwt_1">#REF!</definedName>
    <definedName name="line_wakabayashi_bnmux_node8_dwt_1">#REF!</definedName>
    <definedName name="M" localSheetId="1">#REF!</definedName>
    <definedName name="M">#REF!</definedName>
    <definedName name="MASKSUB1" localSheetId="1">#REF!</definedName>
    <definedName name="MASKSUB1">#REF!</definedName>
    <definedName name="MASKSUB2" localSheetId="1">#REF!</definedName>
    <definedName name="MASKSUB2">#REF!</definedName>
    <definedName name="MASKSUB3" localSheetId="1">#REF!</definedName>
    <definedName name="MASKSUB3">#REF!</definedName>
    <definedName name="MASKSUB4">#N/A</definedName>
    <definedName name="MENU" localSheetId="4">#REF!</definedName>
    <definedName name="MENU" localSheetId="1">#REF!</definedName>
    <definedName name="MENU">#REF!</definedName>
    <definedName name="MENU0" localSheetId="4">#REF!</definedName>
    <definedName name="MENU0" localSheetId="1">#REF!</definedName>
    <definedName name="MENU0">#REF!</definedName>
    <definedName name="MENU1" localSheetId="4">#REF!</definedName>
    <definedName name="MENU1" localSheetId="1">#REF!</definedName>
    <definedName name="MENU1">#REF!</definedName>
    <definedName name="MENU10">#N/A</definedName>
    <definedName name="MENU11">#N/A</definedName>
    <definedName name="MENU2" localSheetId="4">#REF!</definedName>
    <definedName name="MENU2" localSheetId="1">#REF!</definedName>
    <definedName name="MENU2">#REF!</definedName>
    <definedName name="MENU20">#N/A</definedName>
    <definedName name="MENU21">#N/A</definedName>
    <definedName name="MENU22">#N/A</definedName>
    <definedName name="MENU3" localSheetId="4">#REF!</definedName>
    <definedName name="MENU3" localSheetId="1">#REF!</definedName>
    <definedName name="MENU3">#REF!</definedName>
    <definedName name="MENU4" localSheetId="4">#REF!</definedName>
    <definedName name="MENU4" localSheetId="1">#REF!</definedName>
    <definedName name="MENU4">#REF!</definedName>
    <definedName name="MENU5" localSheetId="4">#REF!</definedName>
    <definedName name="MENU5" localSheetId="1">#REF!</definedName>
    <definedName name="MENU5">#REF!</definedName>
    <definedName name="MENU6" localSheetId="1">#REF!</definedName>
    <definedName name="MENU6">#REF!</definedName>
    <definedName name="MENUHANI" localSheetId="1">#REF!</definedName>
    <definedName name="MENUHANI">#REF!</definedName>
    <definedName name="MENUPASS" localSheetId="1">#REF!</definedName>
    <definedName name="MENUPASS">#REF!</definedName>
    <definedName name="MIHYO" localSheetId="1">#REF!</definedName>
    <definedName name="MIHYO">#REF!</definedName>
    <definedName name="MIKETSU" localSheetId="1">#REF!</definedName>
    <definedName name="MIKETSU">#REF!</definedName>
    <definedName name="MISSHUU" localSheetId="1">#REF!</definedName>
    <definedName name="MISSHUU">#REF!</definedName>
    <definedName name="MITSU" localSheetId="1">#REF!</definedName>
    <definedName name="MITSU">#REF!</definedName>
    <definedName name="MIUCHI" localSheetId="1">#REF!</definedName>
    <definedName name="MIUCHI">#REF!</definedName>
    <definedName name="NESIC1" localSheetId="1">#REF!</definedName>
    <definedName name="NESIC1">#REF!</definedName>
    <definedName name="NESIC2" localSheetId="1">#REF!</definedName>
    <definedName name="NESIC2">#REF!</definedName>
    <definedName name="o" localSheetId="1">#REF!</definedName>
    <definedName name="o">#REF!</definedName>
    <definedName name="OE" localSheetId="1">#REF!</definedName>
    <definedName name="OE">#REF!</definedName>
    <definedName name="oo" localSheetId="1">#REF!</definedName>
    <definedName name="oo">#REF!</definedName>
    <definedName name="OPT" localSheetId="1">#REF!</definedName>
    <definedName name="OPT">#REF!</definedName>
    <definedName name="OPTGAI" localSheetId="1">#REF!</definedName>
    <definedName name="OPTGAI">#REF!</definedName>
    <definedName name="OPTGK" localSheetId="1">#REF!</definedName>
    <definedName name="OPTGK">#REF!</definedName>
    <definedName name="OPTJIMU" localSheetId="1">#REF!</definedName>
    <definedName name="OPTJIMU">#REF!</definedName>
    <definedName name="OPTKEI" localSheetId="1">#REF!</definedName>
    <definedName name="OPTKEI">#REF!</definedName>
    <definedName name="OPTKK" localSheetId="1">#REF!</definedName>
    <definedName name="OPTKK">#REF!</definedName>
    <definedName name="OPTKOUKI" localSheetId="1">#REF!</definedName>
    <definedName name="OPTKOUKI">#REF!</definedName>
    <definedName name="optpx">[17]見積OPT1!$H$112</definedName>
    <definedName name="OPTROU" localSheetId="4">#REF!</definedName>
    <definedName name="OPTROU" localSheetId="1">#REF!</definedName>
    <definedName name="OPTROU">#REF!</definedName>
    <definedName name="OPTSEKKEI" localSheetId="4">#REF!</definedName>
    <definedName name="OPTSEKKEI" localSheetId="1">#REF!</definedName>
    <definedName name="OPTSEKKEI">#REF!</definedName>
    <definedName name="OPTSEKOU" localSheetId="4">#REF!</definedName>
    <definedName name="OPTSEKOU" localSheetId="1">#REF!</definedName>
    <definedName name="OPTSEKOU">#REF!</definedName>
    <definedName name="OPTSO" localSheetId="1">#REF!</definedName>
    <definedName name="OPTSO">#REF!</definedName>
    <definedName name="OPTZAI" localSheetId="1">#REF!</definedName>
    <definedName name="OPTZAI">#REF!</definedName>
    <definedName name="p" localSheetId="2">'[18]H13～H17'!$A$1:$U$18</definedName>
    <definedName name="p" localSheetId="1">#REF!</definedName>
    <definedName name="p">#REF!</definedName>
    <definedName name="PASSIN" localSheetId="1">#REF!</definedName>
    <definedName name="PASSIN">#REF!</definedName>
    <definedName name="PASSWORD" localSheetId="1">#REF!</definedName>
    <definedName name="PASSWORD">#REF!</definedName>
    <definedName name="PointCost" localSheetId="1">#REF!</definedName>
    <definedName name="PointCost">#REF!</definedName>
    <definedName name="pp" localSheetId="1">#REF!</definedName>
    <definedName name="pp">#REF!</definedName>
    <definedName name="ＰＰＭＰＰ">#REF!</definedName>
    <definedName name="_xlnm.Print_Area" localSheetId="4">按分根拠!$A$1:$J$37</definedName>
    <definedName name="_xlnm.Print_Area" localSheetId="2">共通費計算表!$A$1:$Q$26</definedName>
    <definedName name="_xlnm.Print_Area" localSheetId="3">工事根拠!$A$1:$G$129</definedName>
    <definedName name="_xlnm.Print_Area" localSheetId="0">入札額内訳書!$A$1:$H$41</definedName>
    <definedName name="_xlnm.Print_Area" localSheetId="1">入札積算表!$B$1:$K$128</definedName>
    <definedName name="_xlnm.Print_Area">#REF!</definedName>
    <definedName name="PRINT_AREA_MI" localSheetId="4">#REF!</definedName>
    <definedName name="PRINT_AREA_MI" localSheetId="1">#REF!</definedName>
    <definedName name="PRINT_AREA_MI">#REF!</definedName>
    <definedName name="PRINT_AREA_MI1" localSheetId="4">#REF!</definedName>
    <definedName name="PRINT_AREA_MI1" localSheetId="1">#REF!</definedName>
    <definedName name="PRINT_AREA_MI1">#REF!</definedName>
    <definedName name="_xlnm.Print_Titles" localSheetId="1">入札積算表!$4:$5</definedName>
    <definedName name="_xlnm.Print_Titles">#REF!</definedName>
    <definedName name="PRINT_TITLES_MI" localSheetId="4">#REF!</definedName>
    <definedName name="PRINT_TITLES_MI" localSheetId="1">#REF!</definedName>
    <definedName name="PRINT_TITLES_MI">#REF!</definedName>
    <definedName name="PRINT_TITLES_MI1" localSheetId="1">#REF!</definedName>
    <definedName name="PRINT_TITLES_MI1">#REF!</definedName>
    <definedName name="PRINTCLS" localSheetId="1">#REF!</definedName>
    <definedName name="PRINTCLS">#REF!</definedName>
    <definedName name="PRINTGO" localSheetId="1">#REF!</definedName>
    <definedName name="PRINTGO">#REF!</definedName>
    <definedName name="PRINTSET" localSheetId="1">#REF!</definedName>
    <definedName name="PRINTSET">#REF!</definedName>
    <definedName name="PRRESET" localSheetId="1">#REF!</definedName>
    <definedName name="PRRESET">#REF!</definedName>
    <definedName name="PS" localSheetId="1">#REF!</definedName>
    <definedName name="PS">#REF!</definedName>
    <definedName name="PSS" localSheetId="1">#REF!</definedName>
    <definedName name="PSS">#REF!</definedName>
    <definedName name="PUTE6" localSheetId="1">#REF!</definedName>
    <definedName name="PUTE6">#REF!</definedName>
    <definedName name="PUTF6" localSheetId="1">#REF!</definedName>
    <definedName name="PUTF6">#REF!</definedName>
    <definedName name="q" localSheetId="1">#REF!</definedName>
    <definedName name="q">#REF!</definedName>
    <definedName name="qq" localSheetId="1">#REF!</definedName>
    <definedName name="qq">#REF!</definedName>
    <definedName name="ｑｑｑ" localSheetId="1" hidden="1">#REF!</definedName>
    <definedName name="ｑｑｑ" hidden="1">#REF!</definedName>
    <definedName name="RECEPT" localSheetId="1">#REF!</definedName>
    <definedName name="RECEPT">#REF!</definedName>
    <definedName name="RFﾍｯﾄﾞｴﾝﾄﾞ機器" localSheetId="1">#REF!</definedName>
    <definedName name="RFﾍｯﾄﾞｴﾝﾄﾞ機器">#REF!</definedName>
    <definedName name="RIEKI" localSheetId="1">#REF!</definedName>
    <definedName name="RIEKI">#REF!</definedName>
    <definedName name="ROUSAI" localSheetId="1">#REF!</definedName>
    <definedName name="ROUSAI">#REF!</definedName>
    <definedName name="ROUSAI1" localSheetId="1">#REF!</definedName>
    <definedName name="ROUSAI1">#REF!</definedName>
    <definedName name="ROUSAI2" localSheetId="1">#REF!</definedName>
    <definedName name="ROUSAI2">#REF!</definedName>
    <definedName name="ROUSAI3" localSheetId="1">#REF!</definedName>
    <definedName name="ROUSAI3">#REF!</definedName>
    <definedName name="rr" localSheetId="1">#REF!</definedName>
    <definedName name="rr">#REF!</definedName>
    <definedName name="rrr" localSheetId="1">#REF!</definedName>
    <definedName name="rrr">#REF!</definedName>
    <definedName name="s" localSheetId="1" hidden="1">#REF!</definedName>
    <definedName name="s" hidden="1">#REF!</definedName>
    <definedName name="SA" localSheetId="1">#REF!</definedName>
    <definedName name="SA">#REF!</definedName>
    <definedName name="sdss" localSheetId="4" hidden="1">{"'1月25日付(HDT1-16)'!$A$1:$P$65"}</definedName>
    <definedName name="sdss" localSheetId="3" hidden="1">{"'1月25日付(HDT1-16)'!$A$1:$P$65"}</definedName>
    <definedName name="sdss" hidden="1">{"'1月25日付(HDT1-16)'!$A$1:$P$65"}</definedName>
    <definedName name="SEKI" localSheetId="4">#REF!</definedName>
    <definedName name="SEKI" localSheetId="1">#REF!</definedName>
    <definedName name="SEKI">#REF!</definedName>
    <definedName name="SEKI1" localSheetId="4">#REF!</definedName>
    <definedName name="SEKI1" localSheetId="1">#REF!</definedName>
    <definedName name="SEKI1">#REF!</definedName>
    <definedName name="SEKKEI" localSheetId="4">#REF!</definedName>
    <definedName name="SEKKEI" localSheetId="1">#REF!</definedName>
    <definedName name="SEKKEI">#REF!</definedName>
    <definedName name="SEKKEI1" localSheetId="1">#REF!</definedName>
    <definedName name="SEKKEI1">#REF!</definedName>
    <definedName name="SEKKEI2" localSheetId="1">#REF!</definedName>
    <definedName name="SEKKEI2">#REF!</definedName>
    <definedName name="SEKKEI3" localSheetId="1">#REF!</definedName>
    <definedName name="SEKKEI3">#REF!</definedName>
    <definedName name="SEKO1" localSheetId="1">#REF!</definedName>
    <definedName name="SEKO1">#REF!</definedName>
    <definedName name="SEKOKAN" localSheetId="1">#REF!</definedName>
    <definedName name="SEKOKAN">#REF!</definedName>
    <definedName name="SEKOKAN1" localSheetId="1">#REF!</definedName>
    <definedName name="SEKOKAN1">#REF!</definedName>
    <definedName name="SEKOKAN2" localSheetId="1">#REF!</definedName>
    <definedName name="SEKOKAN2">#REF!</definedName>
    <definedName name="SEKOKAN3" localSheetId="1">#REF!</definedName>
    <definedName name="SEKOKAN3">#REF!</definedName>
    <definedName name="SEKOU1" localSheetId="1">#REF!</definedName>
    <definedName name="SEKOU1">#REF!</definedName>
    <definedName name="SEKOU2" localSheetId="1">#REF!</definedName>
    <definedName name="SEKOU2">#REF!</definedName>
    <definedName name="SETEND">#N/A</definedName>
    <definedName name="Sheet" localSheetId="4">#REF!</definedName>
    <definedName name="Sheet" localSheetId="1">#REF!</definedName>
    <definedName name="Sheet">#REF!</definedName>
    <definedName name="SHIZAI" localSheetId="4">#REF!</definedName>
    <definedName name="SHIZAI" localSheetId="1">#REF!</definedName>
    <definedName name="SHIZAI">#REF!</definedName>
    <definedName name="SHOKEI" localSheetId="4">#REF!</definedName>
    <definedName name="SHOKEI" localSheetId="1">#REF!</definedName>
    <definedName name="SHOKEI">#REF!</definedName>
    <definedName name="SHOKEI1" localSheetId="1">#REF!</definedName>
    <definedName name="SHOKEI1">#REF!</definedName>
    <definedName name="SHOKEI2" localSheetId="1">#REF!</definedName>
    <definedName name="SHOKEI2">#REF!</definedName>
    <definedName name="SHOKEI3" localSheetId="1">#REF!</definedName>
    <definedName name="SHOKEI3">#REF!</definedName>
    <definedName name="SHUKEI" localSheetId="1">#REF!</definedName>
    <definedName name="SHUKEI">#REF!</definedName>
    <definedName name="SOUKOU" localSheetId="1">#REF!</definedName>
    <definedName name="SOUKOU">#REF!</definedName>
    <definedName name="SOUKOU1" localSheetId="1">#REF!</definedName>
    <definedName name="SOUKOU1">#REF!</definedName>
    <definedName name="SOUKOU2" localSheetId="1">#REF!</definedName>
    <definedName name="SOUKOU2">#REF!</definedName>
    <definedName name="SOUKOU3" localSheetId="1">#REF!</definedName>
    <definedName name="SOUKOU3">#REF!</definedName>
    <definedName name="SOUKOU4" localSheetId="1">#REF!</definedName>
    <definedName name="SOUKOU4">#REF!</definedName>
    <definedName name="SOUKOU5" localSheetId="1">#REF!</definedName>
    <definedName name="SOUKOU5">#REF!</definedName>
    <definedName name="SOUKOUJI" localSheetId="1">#REF!</definedName>
    <definedName name="SOUKOUJI">#REF!</definedName>
    <definedName name="SOUKOUJI1" localSheetId="1">#REF!</definedName>
    <definedName name="SOUKOUJI1">#REF!</definedName>
    <definedName name="SP" localSheetId="1">#REF!</definedName>
    <definedName name="SP">#REF!</definedName>
    <definedName name="SPBOX" localSheetId="1">#REF!</definedName>
    <definedName name="SPBOX">#REF!</definedName>
    <definedName name="SPBOX2" localSheetId="1">#REF!</definedName>
    <definedName name="SPBOX2">#REF!</definedName>
    <definedName name="SPBOX3" localSheetId="1">#REF!</definedName>
    <definedName name="SPBOX3">#REF!</definedName>
    <definedName name="SPBOX4" localSheetId="1">#REF!</definedName>
    <definedName name="SPBOX4">#REF!</definedName>
    <definedName name="SS" localSheetId="1">#REF!</definedName>
    <definedName name="SS">#REF!</definedName>
    <definedName name="ＳＳＤ">#REF!</definedName>
    <definedName name="sss" hidden="1">#REF!</definedName>
    <definedName name="ssss" localSheetId="4" hidden="1">{"'1月25日付(HDT1-16)'!$A$1:$P$65"}</definedName>
    <definedName name="ssss" localSheetId="3" hidden="1">{"'1月25日付(HDT1-16)'!$A$1:$P$65"}</definedName>
    <definedName name="ssss" hidden="1">{"'1月25日付(HDT1-16)'!$A$1:$P$65"}</definedName>
    <definedName name="START">'[19]KANUMA-M'!#REF!</definedName>
    <definedName name="SYOKAN1" localSheetId="4">#REF!</definedName>
    <definedName name="SYOKAN1" localSheetId="1">#REF!</definedName>
    <definedName name="SYOKAN1">#REF!</definedName>
    <definedName name="SYOKAN2" localSheetId="4">#REF!</definedName>
    <definedName name="SYOKAN2" localSheetId="1">#REF!</definedName>
    <definedName name="SYOKAN2">#REF!</definedName>
    <definedName name="Sﾉｰﾄﾞ" localSheetId="4">#REF!</definedName>
    <definedName name="Sﾉｰﾄﾞ" localSheetId="1">#REF!</definedName>
    <definedName name="Sﾉｰﾄﾞ">#REF!</definedName>
    <definedName name="t" localSheetId="1">#REF!</definedName>
    <definedName name="t">#REF!</definedName>
    <definedName name="TA" localSheetId="1">#REF!</definedName>
    <definedName name="TA">#REF!</definedName>
    <definedName name="TB" localSheetId="1">#REF!</definedName>
    <definedName name="TB">#REF!</definedName>
    <definedName name="TBA" localSheetId="1">#REF!</definedName>
    <definedName name="TBA">#REF!</definedName>
    <definedName name="TD" localSheetId="1">#REF!</definedName>
    <definedName name="TD">#REF!</definedName>
    <definedName name="TEST1" localSheetId="1">#REF!</definedName>
    <definedName name="TEST1">#REF!</definedName>
    <definedName name="TEST10" localSheetId="1">#REF!</definedName>
    <definedName name="TEST10">#REF!</definedName>
    <definedName name="TEST11" localSheetId="1">#REF!</definedName>
    <definedName name="TEST11">#REF!</definedName>
    <definedName name="TEST12" localSheetId="1">#REF!</definedName>
    <definedName name="TEST12">#REF!</definedName>
    <definedName name="TEST2" localSheetId="1">#REF!</definedName>
    <definedName name="TEST2">#REF!</definedName>
    <definedName name="TEST3" localSheetId="1">#REF!</definedName>
    <definedName name="TEST3">#REF!</definedName>
    <definedName name="TEST4" localSheetId="1">#REF!</definedName>
    <definedName name="TEST4">#REF!</definedName>
    <definedName name="TEST5" localSheetId="1">#REF!</definedName>
    <definedName name="TEST5">#REF!</definedName>
    <definedName name="TEST6" localSheetId="1">#REF!</definedName>
    <definedName name="TEST6">#REF!</definedName>
    <definedName name="TEST7" localSheetId="1">#REF!</definedName>
    <definedName name="TEST7">#REF!</definedName>
    <definedName name="TEST8" localSheetId="1">#REF!</definedName>
    <definedName name="TEST8">#REF!</definedName>
    <definedName name="TEST9" localSheetId="1">#REF!</definedName>
    <definedName name="TEST9">#REF!</definedName>
    <definedName name="TESTHKEY" localSheetId="1">#REF!</definedName>
    <definedName name="TESTHKEY">#REF!</definedName>
    <definedName name="TESTKEYS" localSheetId="1">#REF!</definedName>
    <definedName name="TESTKEYS">#REF!</definedName>
    <definedName name="TESTVKEY" localSheetId="1">#REF!</definedName>
    <definedName name="TESTVKEY">#REF!</definedName>
    <definedName name="TO" localSheetId="1">#REF!</definedName>
    <definedName name="TO">#REF!</definedName>
    <definedName name="ＴＯ・ＳＰ損失表">#REF!</definedName>
    <definedName name="tt" localSheetId="1">#REF!</definedName>
    <definedName name="tt">#REF!</definedName>
    <definedName name="txtanka" localSheetId="1">#REF!</definedName>
    <definedName name="txtanka">#REF!</definedName>
    <definedName name="u" localSheetId="1">#REF!</definedName>
    <definedName name="u">#REF!</definedName>
    <definedName name="uu" localSheetId="1">#REF!</definedName>
    <definedName name="uu">#REF!</definedName>
    <definedName name="w" localSheetId="1">#REF!</definedName>
    <definedName name="w">#REF!</definedName>
    <definedName name="worklist">OFFSET([9]作業内容!$B$4, 0, 0, MATCH("", [9]作業内容!$B$4:$B$54, -1), 1)</definedName>
    <definedName name="ww" localSheetId="4">#REF!</definedName>
    <definedName name="ww" localSheetId="1">#REF!</definedName>
    <definedName name="ww">#REF!</definedName>
    <definedName name="WWW" localSheetId="4" hidden="1">{"'1月25日付(HDT1-16)'!$A$1:$P$65"}</definedName>
    <definedName name="WWW" localSheetId="3" hidden="1">{"'1月25日付(HDT1-16)'!$A$1:$P$65"}</definedName>
    <definedName name="WWW" hidden="1">{"'1月25日付(HDT1-16)'!$A$1:$P$65"}</definedName>
    <definedName name="y" localSheetId="4">#REF!</definedName>
    <definedName name="y" localSheetId="1">#REF!</definedName>
    <definedName name="y">#REF!</definedName>
    <definedName name="yy" localSheetId="4">#REF!</definedName>
    <definedName name="yy" localSheetId="1">#REF!</definedName>
    <definedName name="yy">#REF!</definedName>
    <definedName name="ZAI1" localSheetId="4">#REF!</definedName>
    <definedName name="ZAI1" localSheetId="1">#REF!</definedName>
    <definedName name="ZAI1">#REF!</definedName>
    <definedName name="ZAI2" localSheetId="1">#REF!</definedName>
    <definedName name="ZAI2">#REF!</definedName>
    <definedName name="ZAI3" localSheetId="1">#REF!</definedName>
    <definedName name="ZAI3">#REF!</definedName>
    <definedName name="ZATSU" localSheetId="1">#REF!</definedName>
    <definedName name="ZATSU">#REF!</definedName>
    <definedName name="ZATSUWORK">#N/A</definedName>
    <definedName name="ZU" localSheetId="4">#REF!</definedName>
    <definedName name="ZU" localSheetId="1">#REF!</definedName>
    <definedName name="ZU">#REF!</definedName>
    <definedName name="あ" localSheetId="4" hidden="1">{"'1月25日付(HDT1-16)'!$A$1:$P$65"}</definedName>
    <definedName name="あ" localSheetId="2">[20]―!$B$1:$B$2</definedName>
    <definedName name="あ" localSheetId="3" hidden="1">{"'1月25日付(HDT1-16)'!$A$1:$P$65"}</definedName>
    <definedName name="あ" hidden="1">{"'1月25日付(HDT1-16)'!$A$1:$P$65"}</definedName>
    <definedName name="ああ" localSheetId="4" hidden="1">{"'1月25日付(HDT1-16)'!$A$1:$P$65"}</definedName>
    <definedName name="ああ" localSheetId="3" hidden="1">{"'1月25日付(HDT1-16)'!$A$1:$P$65"}</definedName>
    <definedName name="ああ" hidden="1">{"'1月25日付(HDT1-16)'!$A$1:$P$65"}</definedName>
    <definedName name="ああああ" localSheetId="4" hidden="1">{"'1月25日付(HDT1-16)'!$A$1:$P$65"}</definedName>
    <definedName name="ああああ" localSheetId="3" hidden="1">{"'1月25日付(HDT1-16)'!$A$1:$P$65"}</definedName>
    <definedName name="ああああ" hidden="1">{"'1月25日付(HDT1-16)'!$A$1:$P$65"}</definedName>
    <definedName name="ああああああ" localSheetId="4" hidden="1">{"'1月25日付(HDT1-16)'!$A$1:$P$65"}</definedName>
    <definedName name="ああああああ" localSheetId="3" hidden="1">{"'1月25日付(HDT1-16)'!$A$1:$P$65"}</definedName>
    <definedName name="ああああああ" hidden="1">{"'1月25日付(HDT1-16)'!$A$1:$P$65"}</definedName>
    <definedName name="ｱﾝﾃﾅ" localSheetId="4">#REF!</definedName>
    <definedName name="ｱﾝﾃﾅ" localSheetId="1">#REF!</definedName>
    <definedName name="ｱﾝﾃﾅ">#REF!</definedName>
    <definedName name="ｱﾝﾃﾅ_13" localSheetId="4">#REF!</definedName>
    <definedName name="ｱﾝﾃﾅ_13" localSheetId="1">#REF!</definedName>
    <definedName name="ｱﾝﾃﾅ_13">#REF!</definedName>
    <definedName name="ｱﾝﾌﾟ7530､7531" localSheetId="4">#REF!</definedName>
    <definedName name="ｱﾝﾌﾟ7530､7531" localSheetId="1">#REF!</definedName>
    <definedName name="ｱﾝﾌﾟ7530､7531">#REF!</definedName>
    <definedName name="ｱﾝﾌﾟ7750､7760､7761" localSheetId="1">#REF!</definedName>
    <definedName name="ｱﾝﾌﾟ7750､7760､7761">#REF!</definedName>
    <definedName name="アンプレベル表">#REF!</definedName>
    <definedName name="ｲﾁﾗﾝ" localSheetId="1">#REF!</definedName>
    <definedName name="ｲﾁﾗﾝ">#REF!</definedName>
    <definedName name="ｲﾁﾗﾝ_13" localSheetId="1">#REF!</definedName>
    <definedName name="ｲﾁﾗﾝ_13">#REF!</definedName>
    <definedName name="ｲﾝｻﾂ" localSheetId="1">#REF!</definedName>
    <definedName name="ｲﾝｻﾂ">#REF!</definedName>
    <definedName name="ｲﾝｻﾂ_13" localSheetId="1">#REF!</definedName>
    <definedName name="ｲﾝｻﾂ_13">#REF!</definedName>
    <definedName name="ｲﾝｼﾞ" localSheetId="1">#REF!</definedName>
    <definedName name="ｲﾝｼﾞ">#REF!</definedName>
    <definedName name="ｲﾝｼﾞ_13" localSheetId="1">#REF!</definedName>
    <definedName name="ｲﾝｼﾞ_13">#REF!</definedName>
    <definedName name="ｴﾝﾄﾞ" localSheetId="1">#REF!</definedName>
    <definedName name="ｴﾝﾄﾞ">#REF!</definedName>
    <definedName name="ｴﾝﾄﾞ_13" localSheetId="1">#REF!</definedName>
    <definedName name="ｴﾝﾄﾞ_13">#REF!</definedName>
    <definedName name="ｵﾜﾘ" localSheetId="1">#REF!</definedName>
    <definedName name="ｵﾜﾘ">#REF!</definedName>
    <definedName name="ｵﾜﾘ_13" localSheetId="1">#REF!</definedName>
    <definedName name="ｵﾜﾘ_13">#REF!</definedName>
    <definedName name="ｶﾌﾟﾗ１">[21]設定値!$C$10</definedName>
    <definedName name="ｶﾌﾟﾗ２">[21]設定値!$C$11</definedName>
    <definedName name="ｶﾌﾟﾗ３">[21]設定値!$C$12</definedName>
    <definedName name="ｶﾌﾟﾗ４">[21]設定値!$C$13</definedName>
    <definedName name="ｶﾌﾟﾗ５">[21]設定値!$C$14</definedName>
    <definedName name="ｶﾌﾟﾗ６">[21]設定値!$C$15</definedName>
    <definedName name="ｶﾌﾟﾗ７">[21]設定値!$C$16</definedName>
    <definedName name="ｶﾌﾟﾗ８">[21]設定値!$C$17</definedName>
    <definedName name="ケーブル単価" localSheetId="4">#REF!</definedName>
    <definedName name="ケーブル単価" localSheetId="1">#REF!</definedName>
    <definedName name="ケーブル単価">#REF!</definedName>
    <definedName name="ｺｳｼﾝ" localSheetId="4">#REF!</definedName>
    <definedName name="ｺｳｼﾝ" localSheetId="1">#REF!</definedName>
    <definedName name="ｺｳｼﾝ">#REF!</definedName>
    <definedName name="ｺｳｼﾝ_13" localSheetId="4">#REF!</definedName>
    <definedName name="ｺｳｼﾝ_13" localSheetId="1">#REF!</definedName>
    <definedName name="ｺｳｼﾝ_13">#REF!</definedName>
    <definedName name="コード対比表" localSheetId="1">#REF!</definedName>
    <definedName name="コード対比表">#REF!</definedName>
    <definedName name="ｺﾈｸﾀﾛｽ_">[21]設定値!$C$4</definedName>
    <definedName name="ｻｸｾｲ" localSheetId="4">#REF!</definedName>
    <definedName name="ｻｸｾｲ" localSheetId="1">#REF!</definedName>
    <definedName name="ｻｸｾｲ">#REF!</definedName>
    <definedName name="ｻｸｾｲ_13" localSheetId="4">#REF!</definedName>
    <definedName name="ｻｸｾｲ_13" localSheetId="1">#REF!</definedName>
    <definedName name="ｻｸｾｲ_13">#REF!</definedName>
    <definedName name="ｼｭｳｹｲ" localSheetId="4">#REF!</definedName>
    <definedName name="ｼｭｳｹｲ" localSheetId="1">#REF!</definedName>
    <definedName name="ｼｭｳｹｲ">#REF!</definedName>
    <definedName name="ｼｭｳｹｲ_13" localSheetId="1">#REF!</definedName>
    <definedName name="ｼｭｳｹｲ_13">#REF!</definedName>
    <definedName name="ｼﾝｷ" localSheetId="1">#REF!</definedName>
    <definedName name="ｼﾝｷ">#REF!</definedName>
    <definedName name="ｼﾝｷ_13" localSheetId="1">#REF!</definedName>
    <definedName name="ｼﾝｷ_13">#REF!</definedName>
    <definedName name="ｽﾌﾟﾗｲｽﾛｽ">[21]設定値!$C$3</definedName>
    <definedName name="その他">[22]設定!$B$4</definedName>
    <definedName name="その他１">[22]設定!$C$4</definedName>
    <definedName name="ﾀｲﾄﾙ行" localSheetId="4">#REF!</definedName>
    <definedName name="ﾀｲﾄﾙ行" localSheetId="1">#REF!</definedName>
    <definedName name="ﾀｲﾄﾙ行">#REF!</definedName>
    <definedName name="タップオフ" localSheetId="4">#REF!</definedName>
    <definedName name="タップオフ" localSheetId="1">#REF!</definedName>
    <definedName name="タップオフ">#REF!</definedName>
    <definedName name="チェック">[23]―!$B$1:$B$2</definedName>
    <definedName name="ﾁｭｳｹｲ" localSheetId="4">#REF!</definedName>
    <definedName name="ﾁｭｳｹｲ" localSheetId="1">#REF!</definedName>
    <definedName name="ﾁｭｳｹｲ">#REF!</definedName>
    <definedName name="ﾁｭｳｹｲ_13" localSheetId="1">#REF!</definedName>
    <definedName name="ﾁｭｳｹｲ_13">#REF!</definedName>
    <definedName name="ﾃﾞﾝｿｳﾛ" localSheetId="1">#REF!</definedName>
    <definedName name="ﾃﾞﾝｿｳﾛ">#REF!</definedName>
    <definedName name="ﾃﾞﾝｿｳﾛ_13" localSheetId="1">#REF!</definedName>
    <definedName name="ﾃﾞﾝｿｳﾛ_13">#REF!</definedName>
    <definedName name="ﾄｸｼｭ" localSheetId="1">#REF!</definedName>
    <definedName name="ﾄｸｼｭ">#REF!</definedName>
    <definedName name="ﾄｸｼｭ_13" localSheetId="1">#REF!</definedName>
    <definedName name="ﾄｸｼｭ_13">#REF!</definedName>
    <definedName name="ﾅﾝﾊﾞｰ" localSheetId="1">#REF!</definedName>
    <definedName name="ﾅﾝﾊﾞｰ">#REF!</definedName>
    <definedName name="ﾅﾝﾊﾞｰ_13" localSheetId="1">#REF!</definedName>
    <definedName name="ﾅﾝﾊﾞｰ_13">#REF!</definedName>
    <definedName name="ﾆｭｳﾘｮｸ" localSheetId="1">#REF!</definedName>
    <definedName name="ﾆｭｳﾘｮｸ">#REF!</definedName>
    <definedName name="ﾆｭｳﾘｮｸ_13" localSheetId="1">#REF!</definedName>
    <definedName name="ﾆｭｳﾘｮｸ_13">#REF!</definedName>
    <definedName name="は" localSheetId="1" hidden="1">#REF!</definedName>
    <definedName name="は" hidden="1">#REF!</definedName>
    <definedName name="ﾌｧｲﾊﾞｰﾛｽ">[21]設定値!$C$2</definedName>
    <definedName name="プルダウン１" localSheetId="4">#REF!</definedName>
    <definedName name="プルダウン１" localSheetId="1">#REF!</definedName>
    <definedName name="プルダウン１">#REF!</definedName>
    <definedName name="プルダウン2" localSheetId="4">#REF!</definedName>
    <definedName name="プルダウン2" localSheetId="1">#REF!</definedName>
    <definedName name="プルダウン2">#REF!</definedName>
    <definedName name="プルダウン３" localSheetId="4">#REF!</definedName>
    <definedName name="プルダウン３" localSheetId="1">#REF!</definedName>
    <definedName name="プルダウン３">#REF!</definedName>
    <definedName name="ﾎｿﾞﾝ" localSheetId="1">#REF!</definedName>
    <definedName name="ﾎｿﾞﾝ">#REF!</definedName>
    <definedName name="ﾎｿﾞﾝ_13" localSheetId="1">#REF!</definedName>
    <definedName name="ﾎｿﾞﾝ_13">#REF!</definedName>
    <definedName name="ﾒﾆｭｰ" localSheetId="1">#REF!</definedName>
    <definedName name="ﾒﾆｭｰ">#REF!</definedName>
    <definedName name="ﾒﾆｭｰ_13" localSheetId="1">#REF!</definedName>
    <definedName name="ﾒﾆｭｰ_13">#REF!</definedName>
    <definedName name="ラック単価" localSheetId="1">#REF!</definedName>
    <definedName name="ラック単価">#REF!</definedName>
    <definedName name="印刷" localSheetId="4">[24]原見積!#REF!</definedName>
    <definedName name="印刷" localSheetId="1">[24]原見積!#REF!</definedName>
    <definedName name="印刷">[24]原見積!#REF!</definedName>
    <definedName name="印刷範囲" localSheetId="4">#REF!</definedName>
    <definedName name="印刷範囲" localSheetId="1">#REF!</definedName>
    <definedName name="印刷範囲">#REF!</definedName>
    <definedName name="営業" localSheetId="4">#REF!</definedName>
    <definedName name="営業" localSheetId="1">#REF!</definedName>
    <definedName name="営業">#REF!</definedName>
    <definedName name="外注費集計表" localSheetId="4">#REF!</definedName>
    <definedName name="外注費集計表" localSheetId="1">#REF!</definedName>
    <definedName name="外注費集計表">#REF!</definedName>
    <definedName name="外注費内訳書" localSheetId="1">#REF!</definedName>
    <definedName name="外注費内訳書">#REF!</definedName>
    <definedName name="完了" localSheetId="1">#REF!</definedName>
    <definedName name="完了">#REF!</definedName>
    <definedName name="基礎項目" localSheetId="1">#REF!</definedName>
    <definedName name="基礎項目">#REF!</definedName>
    <definedName name="機器一覧" localSheetId="1">#REF!</definedName>
    <definedName name="機器一覧">#REF!</definedName>
    <definedName name="機器数量表" localSheetId="1">#REF!</definedName>
    <definedName name="機器数量表">#REF!</definedName>
    <definedName name="給電率" localSheetId="1">#REF!</definedName>
    <definedName name="給電率">#REF!</definedName>
    <definedName name="協力会社vlook" localSheetId="1">#REF!</definedName>
    <definedName name="協力会社vlook">#REF!</definedName>
    <definedName name="強電界" localSheetId="1">#REF!</definedName>
    <definedName name="強電界">#REF!</definedName>
    <definedName name="業者list">[25]POINTDate!$L$3:$L$16</definedName>
    <definedName name="区分Code" localSheetId="4">#REF!</definedName>
    <definedName name="区分Code" localSheetId="1">#REF!</definedName>
    <definedName name="区分Code">#REF!</definedName>
    <definedName name="計画" localSheetId="4">#REF!</definedName>
    <definedName name="計画" localSheetId="1">#REF!</definedName>
    <definedName name="計画">#REF!</definedName>
    <definedName name="決済伺書Profit表" localSheetId="4">#REF!</definedName>
    <definedName name="決済伺書Profit表" localSheetId="1">#REF!</definedName>
    <definedName name="決済伺書Profit表">#REF!</definedName>
    <definedName name="決済伺書内訳" localSheetId="1">#REF!</definedName>
    <definedName name="決済伺書内訳">#REF!</definedName>
    <definedName name="決済伺書表紙" localSheetId="1">#REF!</definedName>
    <definedName name="決済伺書表紙">#REF!</definedName>
    <definedName name="見積１" localSheetId="1">#REF!</definedName>
    <definedName name="見積１">#REF!</definedName>
    <definedName name="見積決裁書" localSheetId="1">#REF!</definedName>
    <definedName name="見積決裁書">#REF!</definedName>
    <definedName name="見積行" localSheetId="1">#REF!</definedName>
    <definedName name="見積行">#REF!</definedName>
    <definedName name="見積書" localSheetId="1">#REF!</definedName>
    <definedName name="見積書">#REF!</definedName>
    <definedName name="見積書内訳" localSheetId="1">#REF!</definedName>
    <definedName name="見積書内訳">#REF!</definedName>
    <definedName name="見積書表紙" localSheetId="1">#REF!</definedName>
    <definedName name="見積書表紙">#REF!</definedName>
    <definedName name="見積内訳１" localSheetId="1">#REF!</definedName>
    <definedName name="見積内訳１">#REF!</definedName>
    <definedName name="見積内訳２" localSheetId="4">[26]見積書内訳!#REF!</definedName>
    <definedName name="見積内訳２" localSheetId="1">[26]見積書内訳!#REF!</definedName>
    <definedName name="見積内訳２">[26]見積書内訳!#REF!</definedName>
    <definedName name="見積内訳３" localSheetId="4">#REF!</definedName>
    <definedName name="見積内訳３" localSheetId="1">#REF!</definedName>
    <definedName name="見積内訳３">#REF!</definedName>
    <definedName name="見積内訳４" localSheetId="4">#REF!</definedName>
    <definedName name="見積内訳４" localSheetId="1">#REF!</definedName>
    <definedName name="見積内訳４">#REF!</definedName>
    <definedName name="見積内訳５" localSheetId="4">#REF!</definedName>
    <definedName name="見積内訳５" localSheetId="1">#REF!</definedName>
    <definedName name="見積内訳５">#REF!</definedName>
    <definedName name="見積内訳６" localSheetId="1">#REF!</definedName>
    <definedName name="見積内訳６">#REF!</definedName>
    <definedName name="見積内訳７" localSheetId="1">#REF!</definedName>
    <definedName name="見積内訳７">#REF!</definedName>
    <definedName name="見積内訳書" localSheetId="1">#REF!</definedName>
    <definedName name="見積内訳書">#REF!</definedName>
    <definedName name="見積表紙">[27]見積書表紙!$B$1:$L$45</definedName>
    <definedName name="原見行" localSheetId="4">#REF!</definedName>
    <definedName name="原見行" localSheetId="1">#REF!</definedName>
    <definedName name="原見行">#REF!</definedName>
    <definedName name="原見積書" localSheetId="4">#REF!</definedName>
    <definedName name="原見積書" localSheetId="1">#REF!</definedName>
    <definedName name="原見積書">#REF!</definedName>
    <definedName name="原見列" localSheetId="4">#REF!</definedName>
    <definedName name="原見列" localSheetId="1">#REF!</definedName>
    <definedName name="原見列">#REF!</definedName>
    <definedName name="現場労務費" localSheetId="1">#REF!</definedName>
    <definedName name="現場労務費">#REF!</definedName>
    <definedName name="個別経費" localSheetId="1">#REF!</definedName>
    <definedName name="個別経費">#REF!</definedName>
    <definedName name="交通費" localSheetId="1">#REF!</definedName>
    <definedName name="交通費">#REF!</definedName>
    <definedName name="光ＡＭ装置" localSheetId="1">#REF!</definedName>
    <definedName name="光ＡＭ装置">#REF!</definedName>
    <definedName name="光ｾﾝﾀｰ5870C" localSheetId="1">#REF!</definedName>
    <definedName name="光ｾﾝﾀｰ5870C">#REF!</definedName>
    <definedName name="光ｾﾝﾀｰ5880C" localSheetId="1">#REF!</definedName>
    <definedName name="光ｾﾝﾀｰ5880C">#REF!</definedName>
    <definedName name="光ﾉｰﾄﾞ5870S" localSheetId="1">#REF!</definedName>
    <definedName name="光ﾉｰﾄﾞ5870S">#REF!</definedName>
    <definedName name="光ﾉｰﾄﾞ5880S" localSheetId="1">#REF!</definedName>
    <definedName name="光ﾉｰﾄﾞ5880S">#REF!</definedName>
    <definedName name="光ﾌｧｲﾊﾞｰ" localSheetId="1">#REF!</definedName>
    <definedName name="光ﾌｧｲﾊﾞｰ">#REF!</definedName>
    <definedName name="光出力レベル_下り">[21]設定値!$C$6</definedName>
    <definedName name="光出力レベル_上り" localSheetId="4">#REF!</definedName>
    <definedName name="光出力レベル_上り" localSheetId="1">#REF!</definedName>
    <definedName name="光出力レベル_上り">#REF!</definedName>
    <definedName name="工" localSheetId="4">#REF!</definedName>
    <definedName name="工" localSheetId="1">#REF!</definedName>
    <definedName name="工">#REF!</definedName>
    <definedName name="工_番号" localSheetId="4">#REF!</definedName>
    <definedName name="工_番号" localSheetId="1">#REF!</definedName>
    <definedName name="工_番号">#REF!</definedName>
    <definedName name="工事仕様" localSheetId="1">#REF!</definedName>
    <definedName name="工事仕様">#REF!</definedName>
    <definedName name="工事名" localSheetId="1">#REF!</definedName>
    <definedName name="工事名">#REF!</definedName>
    <definedName name="項目名" localSheetId="1">#REF!</definedName>
    <definedName name="項目名">#REF!</definedName>
    <definedName name="項目名_1" localSheetId="1">#REF!</definedName>
    <definedName name="項目名_1">#REF!</definedName>
    <definedName name="項目名_1_13" localSheetId="1">#REF!</definedName>
    <definedName name="項目名_1_13">#REF!</definedName>
    <definedName name="項目名_13" localSheetId="1">#REF!</definedName>
    <definedName name="項目名_13">#REF!</definedName>
    <definedName name="項目名_2" localSheetId="1">#REF!</definedName>
    <definedName name="項目名_2">#REF!</definedName>
    <definedName name="在庫リスト" localSheetId="1">#REF!</definedName>
    <definedName name="在庫リスト">#REF!</definedName>
    <definedName name="材">[28]設定!$C$3</definedName>
    <definedName name="材料">[22]設定!$B$3</definedName>
    <definedName name="材料１">[22]設定!$C$3</definedName>
    <definedName name="材料２">[29]設定!$C$3</definedName>
    <definedName name="材料費" localSheetId="4">#REF!</definedName>
    <definedName name="材料費" localSheetId="1">#REF!</definedName>
    <definedName name="材料費">#REF!</definedName>
    <definedName name="作業員">[30]作業内容!$C$5:$C$54</definedName>
    <definedName name="作業項目">[31]作業内容!$B$5:$B$104</definedName>
    <definedName name="作業班">[31]作業内容!$C$5:$C$104</definedName>
    <definedName name="雑見積内訳">#N/A</definedName>
    <definedName name="雑工事決裁書" localSheetId="4">#REF!</definedName>
    <definedName name="雑工事決裁書" localSheetId="1">#REF!</definedName>
    <definedName name="雑工事決裁書">#REF!</definedName>
    <definedName name="残業時間" localSheetId="4">#REF!</definedName>
    <definedName name="残業時間" localSheetId="1">#REF!</definedName>
    <definedName name="残業時間">#REF!</definedName>
    <definedName name="四分類">[32]―!$D$1:$D$4</definedName>
    <definedName name="施工前" localSheetId="4">#REF!</definedName>
    <definedName name="施工前" localSheetId="1">#REF!</definedName>
    <definedName name="施工前">#REF!</definedName>
    <definedName name="資材購入予定" localSheetId="1">#REF!</definedName>
    <definedName name="資材購入予定">#REF!</definedName>
    <definedName name="実施計画書" localSheetId="1">#REF!</definedName>
    <definedName name="実施計画書">#REF!</definedName>
    <definedName name="弱電界" localSheetId="1">#REF!</definedName>
    <definedName name="弱電界">#REF!</definedName>
    <definedName name="主要数量設計結果" localSheetId="1">#REF!</definedName>
    <definedName name="主要数量設計結果">#REF!</definedName>
    <definedName name="受信点機器" localSheetId="1">#REF!</definedName>
    <definedName name="受信点機器">#REF!</definedName>
    <definedName name="竣SR3155" localSheetId="4" hidden="1">{"'1月25日付(HDT1-16)'!$A$1:$P$65"}</definedName>
    <definedName name="竣SR3155" localSheetId="3" hidden="1">{"'1月25日付(HDT1-16)'!$A$1:$P$65"}</definedName>
    <definedName name="竣SR3155" hidden="1">{"'1月25日付(HDT1-16)'!$A$1:$P$65"}</definedName>
    <definedName name="竣SR3162" localSheetId="4" hidden="1">{"'1月25日付(HDT1-16)'!$A$1:$P$65"}</definedName>
    <definedName name="竣SR3162" localSheetId="3" hidden="1">{"'1月25日付(HDT1-16)'!$A$1:$P$65"}</definedName>
    <definedName name="竣SR3162" hidden="1">{"'1月25日付(HDT1-16)'!$A$1:$P$65"}</definedName>
    <definedName name="竣SR3164" localSheetId="4" hidden="1">{"'1月25日付(HDT1-16)'!$A$1:$P$65"}</definedName>
    <definedName name="竣SR3164" localSheetId="3" hidden="1">{"'1月25日付(HDT1-16)'!$A$1:$P$65"}</definedName>
    <definedName name="竣SR3164" hidden="1">{"'1月25日付(HDT1-16)'!$A$1:$P$65"}</definedName>
    <definedName name="竣SR3165" localSheetId="4" hidden="1">{"'1月25日付(HDT1-16)'!$A$1:$P$65"}</definedName>
    <definedName name="竣SR3165" localSheetId="3" hidden="1">{"'1月25日付(HDT1-16)'!$A$1:$P$65"}</definedName>
    <definedName name="竣SR3165" hidden="1">{"'1月25日付(HDT1-16)'!$A$1:$P$65"}</definedName>
    <definedName name="竣SR3175" localSheetId="4" hidden="1">{"'1月25日付(HDT1-16)'!$A$1:$P$65"}</definedName>
    <definedName name="竣SR3175" localSheetId="3" hidden="1">{"'1月25日付(HDT1-16)'!$A$1:$P$65"}</definedName>
    <definedName name="竣SR3175" hidden="1">{"'1月25日付(HDT1-16)'!$A$1:$P$65"}</definedName>
    <definedName name="竣SR3176" localSheetId="4" hidden="1">{"'1月25日付(HDT1-16)'!$A$1:$P$65"}</definedName>
    <definedName name="竣SR3176" localSheetId="3" hidden="1">{"'1月25日付(HDT1-16)'!$A$1:$P$65"}</definedName>
    <definedName name="竣SR3176" hidden="1">{"'1月25日付(HDT1-16)'!$A$1:$P$65"}</definedName>
    <definedName name="竣SR3177" localSheetId="4" hidden="1">{"'1月25日付(HDT1-16)'!$A$1:$P$65"}</definedName>
    <definedName name="竣SR3177" localSheetId="3" hidden="1">{"'1月25日付(HDT1-16)'!$A$1:$P$65"}</definedName>
    <definedName name="竣SR3177" hidden="1">{"'1月25日付(HDT1-16)'!$A$1:$P$65"}</definedName>
    <definedName name="竣SR3178" localSheetId="4" hidden="1">{"'1月25日付(HDT1-16)'!$A$1:$P$65"}</definedName>
    <definedName name="竣SR3178" localSheetId="3" hidden="1">{"'1月25日付(HDT1-16)'!$A$1:$P$65"}</definedName>
    <definedName name="竣SR3178" hidden="1">{"'1月25日付(HDT1-16)'!$A$1:$P$65"}</definedName>
    <definedName name="竣SR3199" localSheetId="4" hidden="1">{"'1月25日付(HDT1-16)'!$A$1:$P$65"}</definedName>
    <definedName name="竣SR3199" localSheetId="3" hidden="1">{"'1月25日付(HDT1-16)'!$A$1:$P$65"}</definedName>
    <definedName name="竣SR3199" hidden="1">{"'1月25日付(HDT1-16)'!$A$1:$P$65"}</definedName>
    <definedName name="所属">[4]工事概要書!$P$6</definedName>
    <definedName name="諸経費" localSheetId="4">#REF!</definedName>
    <definedName name="諸経費" localSheetId="1">#REF!</definedName>
    <definedName name="諸経費">#REF!</definedName>
    <definedName name="商品CD" localSheetId="4">#REF!</definedName>
    <definedName name="商品CD" localSheetId="1">#REF!</definedName>
    <definedName name="商品CD">#REF!</definedName>
    <definedName name="商品在庫" localSheetId="4">#REF!</definedName>
    <definedName name="商品在庫" localSheetId="1">#REF!</definedName>
    <definedName name="商品在庫">#REF!</definedName>
    <definedName name="上り中継" localSheetId="1">#REF!</definedName>
    <definedName name="上り中継">#REF!</definedName>
    <definedName name="人工" localSheetId="1">#REF!</definedName>
    <definedName name="人工">#REF!</definedName>
    <definedName name="製品区分">[33]Code!$A$2:$B$9</definedName>
    <definedName name="製品明細">[33]Code!$C$2:$D$61</definedName>
    <definedName name="接続数１" localSheetId="4">#REF!</definedName>
    <definedName name="接続数１" localSheetId="1">#REF!</definedName>
    <definedName name="接続数１">#REF!</definedName>
    <definedName name="設計仕様項目" localSheetId="4">#REF!</definedName>
    <definedName name="設計仕様項目" localSheetId="1">#REF!</definedName>
    <definedName name="設計仕様項目">#REF!</definedName>
    <definedName name="説明" localSheetId="4" hidden="1">#REF!</definedName>
    <definedName name="説明" localSheetId="1" hidden="1">#REF!</definedName>
    <definedName name="説明" hidden="1">#REF!</definedName>
    <definedName name="占用長" localSheetId="1">#REF!</definedName>
    <definedName name="占用長">#REF!</definedName>
    <definedName name="線路" localSheetId="1">#REF!</definedName>
    <definedName name="線路">#REF!</definedName>
    <definedName name="総距離芳賀" localSheetId="1">#REF!</definedName>
    <definedName name="総距離芳賀">#REF!</definedName>
    <definedName name="他間賦">[34]ｼｽﾃﾑ!$P$2</definedName>
    <definedName name="宅内リスト総括Ｔ" localSheetId="4">#REF!</definedName>
    <definedName name="宅内リスト総括Ｔ" localSheetId="1">#REF!</definedName>
    <definedName name="宅内リスト総括Ｔ">#REF!</definedName>
    <definedName name="単位" localSheetId="4">#REF!</definedName>
    <definedName name="単位" localSheetId="1">#REF!</definedName>
    <definedName name="単位">#REF!</definedName>
    <definedName name="担当" localSheetId="4">#REF!</definedName>
    <definedName name="担当" localSheetId="1">#REF!</definedName>
    <definedName name="担当">#REF!</definedName>
    <definedName name="担当者_TEL" localSheetId="1">#REF!</definedName>
    <definedName name="担当者_TEL">#REF!</definedName>
    <definedName name="担当者ＴＥＬ" localSheetId="1">#REF!</definedName>
    <definedName name="担当者ＴＥＬ">#REF!</definedName>
    <definedName name="着工" localSheetId="1">#REF!</definedName>
    <definedName name="着工">#REF!</definedName>
    <definedName name="中継増幅器" localSheetId="1">#REF!</definedName>
    <definedName name="中継増幅器">#REF!</definedName>
    <definedName name="抽出" localSheetId="1">#REF!</definedName>
    <definedName name="抽出">#REF!</definedName>
    <definedName name="抽出_13" localSheetId="1">#REF!</definedName>
    <definedName name="抽出_13">#REF!</definedName>
    <definedName name="電源供給器" localSheetId="1">#REF!</definedName>
    <definedName name="電源供給器">#REF!</definedName>
    <definedName name="電柱" localSheetId="1">#REF!</definedName>
    <definedName name="電柱">#REF!</definedName>
    <definedName name="登録">[35]条件指定!$B$39</definedName>
    <definedName name="東京" localSheetId="1">#REF!</definedName>
    <definedName name="東京">#REF!</definedName>
    <definedName name="同軸ケーブル減衰表">#REF!</definedName>
    <definedName name="得意先" localSheetId="1">#REF!</definedName>
    <definedName name="得意先">#REF!</definedName>
    <definedName name="特命・競札1" localSheetId="1">#REF!</definedName>
    <definedName name="特命・競札1">#REF!</definedName>
    <definedName name="内訳" localSheetId="1">#REF!</definedName>
    <definedName name="内訳">#REF!</definedName>
    <definedName name="日付" localSheetId="1">#REF!</definedName>
    <definedName name="日付">#REF!</definedName>
    <definedName name="発行">[36]概要書!$E$1</definedName>
    <definedName name="発行記事" localSheetId="4">#REF!</definedName>
    <definedName name="発行記事" localSheetId="1">#REF!</definedName>
    <definedName name="発行記事">#REF!</definedName>
    <definedName name="発行事項" localSheetId="4">#REF!</definedName>
    <definedName name="発行事項" localSheetId="1">#REF!</definedName>
    <definedName name="発行事項">#REF!</definedName>
    <definedName name="発行日" localSheetId="4">#REF!</definedName>
    <definedName name="発行日" localSheetId="1">#REF!</definedName>
    <definedName name="発行日">#REF!</definedName>
    <definedName name="発行年月日" localSheetId="1">#REF!</definedName>
    <definedName name="発行年月日">#REF!</definedName>
    <definedName name="班名list2" localSheetId="1">#REF!</definedName>
    <definedName name="班名list2">#REF!</definedName>
    <definedName name="販売情報" localSheetId="1">#REF!</definedName>
    <definedName name="販売情報">#REF!</definedName>
    <definedName name="変更外注内訳" localSheetId="1">#REF!</definedName>
    <definedName name="変更外注内訳">#REF!</definedName>
    <definedName name="変更伺書" localSheetId="1">#REF!</definedName>
    <definedName name="変更伺書">#REF!</definedName>
    <definedName name="変更伺書内訳" localSheetId="1">#REF!</definedName>
    <definedName name="変更伺書内訳">#REF!</definedName>
    <definedName name="北関東" localSheetId="1">#REF!</definedName>
    <definedName name="北関東">#REF!</definedName>
    <definedName name="明細1_ケーブル" localSheetId="1">#REF!</definedName>
    <definedName name="明細1_ケーブル">#REF!</definedName>
    <definedName name="明細1_センタ" localSheetId="1">#REF!</definedName>
    <definedName name="明細1_センタ">#REF!</definedName>
    <definedName name="明細1_屋外機器" localSheetId="1">#REF!</definedName>
    <definedName name="明細1_屋外機器">#REF!</definedName>
    <definedName name="明細1_工事費" localSheetId="1">#REF!</definedName>
    <definedName name="明細1_工事費">#REF!</definedName>
    <definedName name="明細1_撤去工事" localSheetId="1">#REF!</definedName>
    <definedName name="明細1_撤去工事">#REF!</definedName>
    <definedName name="夜間" localSheetId="1">#REF!</definedName>
    <definedName name="夜間">#REF!</definedName>
    <definedName name="利益計画書" localSheetId="1">#REF!</definedName>
    <definedName name="利益計画書">#REF!</definedName>
    <definedName name="労務費" localSheetId="1">#REF!</definedName>
    <definedName name="労務費">#REF!</definedName>
  </definedNames>
  <calcPr calcId="181029"/>
</workbook>
</file>

<file path=xl/calcChain.xml><?xml version="1.0" encoding="utf-8"?>
<calcChain xmlns="http://schemas.openxmlformats.org/spreadsheetml/2006/main">
  <c r="J1" i="17" l="1"/>
  <c r="F2" i="17"/>
  <c r="G40" i="24" l="1"/>
  <c r="G36" i="24"/>
  <c r="J115" i="17" l="1"/>
  <c r="J39" i="17"/>
  <c r="E108" i="23"/>
  <c r="E106" i="23"/>
  <c r="E104" i="23"/>
  <c r="E102" i="23"/>
  <c r="E100" i="23"/>
  <c r="E98" i="23"/>
  <c r="I98" i="23" s="1"/>
  <c r="E96" i="23"/>
  <c r="E94" i="23"/>
  <c r="E92" i="23"/>
  <c r="E90" i="23"/>
  <c r="B108" i="23"/>
  <c r="B106" i="23"/>
  <c r="B104" i="23"/>
  <c r="B102" i="23"/>
  <c r="I102" i="23" s="1"/>
  <c r="B100" i="23"/>
  <c r="B98" i="23"/>
  <c r="B96" i="23"/>
  <c r="I106" i="23"/>
  <c r="I96" i="23"/>
  <c r="I108" i="23" l="1"/>
  <c r="I104" i="23"/>
  <c r="I100" i="23"/>
  <c r="G91" i="17" l="1"/>
  <c r="G90" i="17"/>
  <c r="J90" i="17" s="1"/>
  <c r="G89" i="17"/>
  <c r="B92" i="23"/>
  <c r="B90" i="23"/>
  <c r="B94" i="23"/>
  <c r="E86" i="23"/>
  <c r="B86" i="23"/>
  <c r="E84" i="23"/>
  <c r="B84" i="23"/>
  <c r="E82" i="23"/>
  <c r="B82" i="23"/>
  <c r="E80" i="23"/>
  <c r="B80" i="23"/>
  <c r="E78" i="23"/>
  <c r="B78" i="23"/>
  <c r="E76" i="23"/>
  <c r="B76" i="23"/>
  <c r="E72" i="23"/>
  <c r="B72" i="23"/>
  <c r="E70" i="23"/>
  <c r="B70" i="23"/>
  <c r="E68" i="23"/>
  <c r="B68" i="23"/>
  <c r="E66" i="23"/>
  <c r="B66" i="23"/>
  <c r="E64" i="23"/>
  <c r="B64" i="23"/>
  <c r="E62" i="23"/>
  <c r="B62" i="23"/>
  <c r="E60" i="23"/>
  <c r="B60" i="23"/>
  <c r="E58" i="23"/>
  <c r="B58" i="23"/>
  <c r="E56" i="23"/>
  <c r="B56" i="23"/>
  <c r="E54" i="23"/>
  <c r="B54" i="23"/>
  <c r="E52" i="23"/>
  <c r="B52" i="23"/>
  <c r="E47" i="23"/>
  <c r="F44" i="23"/>
  <c r="D43" i="23"/>
  <c r="F43" i="23" s="1"/>
  <c r="G43" i="23" s="1"/>
  <c r="B43" i="23"/>
  <c r="B36" i="23"/>
  <c r="D25" i="23"/>
  <c r="F25" i="23" s="1"/>
  <c r="B24" i="23"/>
  <c r="D24" i="23" s="1"/>
  <c r="F24" i="23" s="1"/>
  <c r="B17" i="23"/>
  <c r="B16" i="23"/>
  <c r="B15" i="23"/>
  <c r="B14" i="23"/>
  <c r="B13" i="23"/>
  <c r="B12" i="23"/>
  <c r="B11" i="23"/>
  <c r="B10" i="23"/>
  <c r="B9" i="23"/>
  <c r="B8" i="23"/>
  <c r="D8" i="23" s="1"/>
  <c r="F8" i="23" s="1"/>
  <c r="B7" i="23"/>
  <c r="D7" i="23" s="1"/>
  <c r="F7" i="23" s="1"/>
  <c r="B6" i="23"/>
  <c r="D6" i="23" s="1"/>
  <c r="F6" i="23" s="1"/>
  <c r="B5" i="23"/>
  <c r="D5" i="23" s="1"/>
  <c r="F5" i="23" s="1"/>
  <c r="D4" i="23"/>
  <c r="F4" i="23" s="1"/>
  <c r="D20" i="23" l="1"/>
  <c r="J91" i="17" l="1"/>
  <c r="J114" i="17"/>
  <c r="G35" i="24" s="1"/>
  <c r="J89" i="17"/>
  <c r="J50" i="17"/>
  <c r="J49" i="17"/>
  <c r="J48" i="17"/>
  <c r="J47" i="17"/>
  <c r="J46" i="17"/>
  <c r="J45" i="17"/>
  <c r="J44" i="17"/>
  <c r="J43" i="17"/>
  <c r="J42" i="17"/>
  <c r="J41" i="17"/>
  <c r="J40" i="17"/>
  <c r="J38" i="17"/>
  <c r="J56" i="17"/>
  <c r="G22" i="24" s="1"/>
  <c r="J84" i="17" l="1"/>
  <c r="J66" i="17"/>
  <c r="G26" i="24" s="1"/>
  <c r="C22" i="22"/>
  <c r="F10" i="22"/>
  <c r="F11" i="22" l="1"/>
  <c r="F12" i="22" s="1"/>
  <c r="J96" i="17"/>
  <c r="G31" i="24" s="1"/>
  <c r="C18" i="22" l="1"/>
  <c r="C23" i="22" s="1"/>
  <c r="F13" i="22" s="1"/>
  <c r="F16" i="22" s="1"/>
  <c r="C19" i="22" l="1"/>
  <c r="C24" i="22" l="1"/>
  <c r="F17" i="22" s="1"/>
  <c r="F18" i="22" s="1"/>
  <c r="F24" i="22"/>
  <c r="J12" i="17" l="1"/>
  <c r="J60" i="17"/>
  <c r="J79" i="17" l="1"/>
  <c r="G29" i="24" s="1"/>
  <c r="J27" i="17" l="1"/>
  <c r="G20" i="24" s="1"/>
  <c r="G27" i="21" l="1"/>
  <c r="G23" i="21"/>
  <c r="J87" i="17" l="1"/>
  <c r="G30" i="24" s="1"/>
  <c r="J14" i="17" l="1"/>
  <c r="G17" i="24" s="1"/>
  <c r="J8" i="17" l="1"/>
  <c r="J76" i="17" l="1"/>
  <c r="G28" i="24" s="1"/>
  <c r="J73" i="17" l="1"/>
  <c r="G27" i="24" s="1"/>
  <c r="G32" i="24" s="1"/>
  <c r="J105" i="17" l="1"/>
  <c r="J111" i="17" s="1"/>
  <c r="J101" i="17"/>
  <c r="J99" i="17"/>
  <c r="J64" i="17"/>
  <c r="J62" i="17"/>
  <c r="J10" i="17"/>
  <c r="J36" i="17" l="1"/>
  <c r="G21" i="24" s="1"/>
  <c r="J33" i="17"/>
  <c r="J21" i="17"/>
  <c r="G18" i="24" s="1"/>
  <c r="J24" i="17"/>
  <c r="G19" i="24" s="1"/>
  <c r="J70" i="17"/>
  <c r="J59" i="17" s="1"/>
  <c r="G23" i="24" l="1"/>
  <c r="G33" i="24" s="1"/>
  <c r="J7" i="17"/>
  <c r="J103" i="17" l="1"/>
  <c r="J13" i="22" l="1"/>
  <c r="M10" i="22" s="1"/>
  <c r="J22" i="22" l="1"/>
  <c r="M11" i="22" s="1"/>
  <c r="M12" i="22" l="1"/>
  <c r="J18" i="22" s="1"/>
  <c r="J23" i="22" s="1"/>
  <c r="M13" i="22" s="1"/>
  <c r="M16" i="22" l="1"/>
  <c r="J19" i="22" s="1"/>
  <c r="M24" i="22" s="1"/>
  <c r="J24" i="22" l="1"/>
  <c r="M17" i="22" s="1"/>
  <c r="M18" i="22" l="1"/>
  <c r="M19" i="22"/>
  <c r="J119" i="17" l="1"/>
  <c r="J125" i="17" l="1"/>
  <c r="J126" i="17" s="1"/>
  <c r="J128" i="17" s="1"/>
  <c r="G37" i="24"/>
  <c r="G38" i="24" s="1"/>
  <c r="G39" i="24" s="1"/>
  <c r="G41" i="24" s="1"/>
  <c r="B13" i="24" l="1"/>
</calcChain>
</file>

<file path=xl/sharedStrings.xml><?xml version="1.0" encoding="utf-8"?>
<sst xmlns="http://schemas.openxmlformats.org/spreadsheetml/2006/main" count="537" uniqueCount="323">
  <si>
    <t>項番</t>
  </si>
  <si>
    <t>項　　目</t>
    <phoneticPr fontId="8"/>
  </si>
  <si>
    <t>全体（整備事業及び一体施工工事）</t>
    <rPh sb="0" eb="2">
      <t>ゼンタイ</t>
    </rPh>
    <rPh sb="3" eb="5">
      <t>セイビ</t>
    </rPh>
    <rPh sb="5" eb="7">
      <t>ジギョウ</t>
    </rPh>
    <rPh sb="7" eb="8">
      <t>オヨ</t>
    </rPh>
    <rPh sb="9" eb="11">
      <t>イッタイ</t>
    </rPh>
    <rPh sb="11" eb="13">
      <t>セコウ</t>
    </rPh>
    <rPh sb="13" eb="15">
      <t>コウジ</t>
    </rPh>
    <phoneticPr fontId="8"/>
  </si>
  <si>
    <t>数量</t>
    <rPh sb="0" eb="2">
      <t>スウリョウ</t>
    </rPh>
    <phoneticPr fontId="8"/>
  </si>
  <si>
    <t>単位</t>
    <rPh sb="0" eb="2">
      <t>タンイ</t>
    </rPh>
    <phoneticPr fontId="8"/>
  </si>
  <si>
    <t>単価</t>
  </si>
  <si>
    <t>金額</t>
  </si>
  <si>
    <t>備考</t>
    <rPh sb="0" eb="2">
      <t>ビコウ</t>
    </rPh>
    <phoneticPr fontId="8"/>
  </si>
  <si>
    <t>Ⅰ</t>
    <phoneticPr fontId="8"/>
  </si>
  <si>
    <t>施設・設備費</t>
    <rPh sb="0" eb="2">
      <t>シセツ</t>
    </rPh>
    <rPh sb="3" eb="5">
      <t>セツビ</t>
    </rPh>
    <rPh sb="5" eb="6">
      <t>ヒ</t>
    </rPh>
    <phoneticPr fontId="8"/>
  </si>
  <si>
    <t>ア</t>
    <phoneticPr fontId="8"/>
  </si>
  <si>
    <t>無線アクセス装置</t>
    <rPh sb="0" eb="2">
      <t>ムセン</t>
    </rPh>
    <rPh sb="6" eb="8">
      <t>ソウチ</t>
    </rPh>
    <phoneticPr fontId="8"/>
  </si>
  <si>
    <t>鉄塔</t>
    <rPh sb="0" eb="2">
      <t>テットウ</t>
    </rPh>
    <phoneticPr fontId="8"/>
  </si>
  <si>
    <t>イ</t>
    <phoneticPr fontId="8"/>
  </si>
  <si>
    <t>施設・設備の設置に係る工事費</t>
    <rPh sb="0" eb="2">
      <t>シセツ</t>
    </rPh>
    <rPh sb="3" eb="5">
      <t>セツビ</t>
    </rPh>
    <rPh sb="6" eb="8">
      <t>セッチ</t>
    </rPh>
    <rPh sb="9" eb="10">
      <t>カカ</t>
    </rPh>
    <rPh sb="11" eb="13">
      <t>コウジ</t>
    </rPh>
    <rPh sb="13" eb="14">
      <t>ヒ</t>
    </rPh>
    <phoneticPr fontId="8"/>
  </si>
  <si>
    <t>小計</t>
    <rPh sb="0" eb="2">
      <t>コバカリ</t>
    </rPh>
    <phoneticPr fontId="8"/>
  </si>
  <si>
    <t>Ⅱ</t>
    <phoneticPr fontId="8"/>
  </si>
  <si>
    <t>調査設計費</t>
    <rPh sb="0" eb="2">
      <t>チョウサ</t>
    </rPh>
    <rPh sb="2" eb="4">
      <t>セッケイ</t>
    </rPh>
    <rPh sb="4" eb="5">
      <t>ヒ</t>
    </rPh>
    <phoneticPr fontId="8"/>
  </si>
  <si>
    <t>改修補強費</t>
    <rPh sb="0" eb="2">
      <t>カイシュウ</t>
    </rPh>
    <rPh sb="2" eb="4">
      <t>ホキョウ</t>
    </rPh>
    <rPh sb="4" eb="5">
      <t>ヒ</t>
    </rPh>
    <phoneticPr fontId="8"/>
  </si>
  <si>
    <t>ウ</t>
    <phoneticPr fontId="8"/>
  </si>
  <si>
    <t>諸経費</t>
    <rPh sb="0" eb="3">
      <t>ショケイヒ</t>
    </rPh>
    <phoneticPr fontId="8"/>
  </si>
  <si>
    <t>伝送路設備</t>
    <rPh sb="0" eb="2">
      <t>デンソウ</t>
    </rPh>
    <rPh sb="2" eb="3">
      <t>ロ</t>
    </rPh>
    <rPh sb="3" eb="5">
      <t>セツビ</t>
    </rPh>
    <phoneticPr fontId="8"/>
  </si>
  <si>
    <t>Ⅲ</t>
    <phoneticPr fontId="7"/>
  </si>
  <si>
    <t>共通経費</t>
    <rPh sb="0" eb="2">
      <t>キョウツウ</t>
    </rPh>
    <rPh sb="2" eb="4">
      <t>ケイヒ</t>
    </rPh>
    <phoneticPr fontId="8"/>
  </si>
  <si>
    <t>用地取得・道路費</t>
    <rPh sb="0" eb="2">
      <t>ヨウチ</t>
    </rPh>
    <rPh sb="2" eb="4">
      <t>シュトク</t>
    </rPh>
    <rPh sb="5" eb="7">
      <t>ドウロ</t>
    </rPh>
    <rPh sb="7" eb="8">
      <t>ヒ</t>
    </rPh>
    <phoneticPr fontId="8"/>
  </si>
  <si>
    <t>施設・設備の資材費等</t>
    <rPh sb="0" eb="2">
      <t>シセツ</t>
    </rPh>
    <rPh sb="3" eb="5">
      <t>セツビ</t>
    </rPh>
    <rPh sb="6" eb="8">
      <t>シザイ</t>
    </rPh>
    <rPh sb="8" eb="9">
      <t>ヒ</t>
    </rPh>
    <rPh sb="9" eb="10">
      <t>トウ</t>
    </rPh>
    <phoneticPr fontId="8"/>
  </si>
  <si>
    <t>ア</t>
    <phoneticPr fontId="7"/>
  </si>
  <si>
    <t>イ</t>
    <phoneticPr fontId="7"/>
  </si>
  <si>
    <t>ウ</t>
    <phoneticPr fontId="7"/>
  </si>
  <si>
    <t>エ</t>
    <phoneticPr fontId="7"/>
  </si>
  <si>
    <t>オ</t>
    <phoneticPr fontId="7"/>
  </si>
  <si>
    <t>カ</t>
    <phoneticPr fontId="7"/>
  </si>
  <si>
    <t>キ</t>
    <phoneticPr fontId="7"/>
  </si>
  <si>
    <t>ク</t>
    <phoneticPr fontId="7"/>
  </si>
  <si>
    <t>ケ</t>
    <phoneticPr fontId="7"/>
  </si>
  <si>
    <t>コ</t>
    <phoneticPr fontId="7"/>
  </si>
  <si>
    <t>土地造成費</t>
    <rPh sb="0" eb="2">
      <t>トチ</t>
    </rPh>
    <rPh sb="2" eb="4">
      <t>ゾウセイ</t>
    </rPh>
    <rPh sb="4" eb="5">
      <t>ヒ</t>
    </rPh>
    <phoneticPr fontId="7"/>
  </si>
  <si>
    <t>用地取得費（用地購入費）</t>
    <rPh sb="0" eb="2">
      <t>ヨウチ</t>
    </rPh>
    <rPh sb="2" eb="4">
      <t>シュトク</t>
    </rPh>
    <rPh sb="4" eb="5">
      <t>ヒ</t>
    </rPh>
    <rPh sb="6" eb="8">
      <t>ヨウチ</t>
    </rPh>
    <rPh sb="8" eb="11">
      <t>コウニュウヒ</t>
    </rPh>
    <phoneticPr fontId="8"/>
  </si>
  <si>
    <t>ヘッドエンド装置</t>
    <rPh sb="6" eb="8">
      <t>ソウチ</t>
    </rPh>
    <phoneticPr fontId="7"/>
  </si>
  <si>
    <t>サ</t>
    <phoneticPr fontId="7"/>
  </si>
  <si>
    <t>その他事業を実施するために必要な経費</t>
    <rPh sb="2" eb="3">
      <t>タ</t>
    </rPh>
    <rPh sb="3" eb="5">
      <t>ジギョウ</t>
    </rPh>
    <rPh sb="6" eb="8">
      <t>ジッシ</t>
    </rPh>
    <rPh sb="13" eb="15">
      <t>ヒツヨウ</t>
    </rPh>
    <rPh sb="16" eb="18">
      <t>ケイヒ</t>
    </rPh>
    <phoneticPr fontId="7"/>
  </si>
  <si>
    <t>現場管理費</t>
    <rPh sb="0" eb="2">
      <t>ゲンバ</t>
    </rPh>
    <rPh sb="2" eb="5">
      <t>カンリヒ</t>
    </rPh>
    <phoneticPr fontId="8"/>
  </si>
  <si>
    <t>共通仮設費</t>
    <rPh sb="0" eb="2">
      <t>キョウツウ</t>
    </rPh>
    <rPh sb="2" eb="4">
      <t>カセツ</t>
    </rPh>
    <rPh sb="4" eb="5">
      <t>ヒ</t>
    </rPh>
    <phoneticPr fontId="8"/>
  </si>
  <si>
    <t>・・・</t>
    <phoneticPr fontId="8"/>
  </si>
  <si>
    <t>附帯工事費</t>
    <rPh sb="4" eb="5">
      <t>ヒ</t>
    </rPh>
    <phoneticPr fontId="8"/>
  </si>
  <si>
    <t>取り付け道路整備費</t>
    <rPh sb="0" eb="1">
      <t>ト</t>
    </rPh>
    <rPh sb="2" eb="3">
      <t>ツ</t>
    </rPh>
    <rPh sb="4" eb="6">
      <t>ドウロ</t>
    </rPh>
    <rPh sb="6" eb="9">
      <t>セイビヒ</t>
    </rPh>
    <phoneticPr fontId="8"/>
  </si>
  <si>
    <t>附帯施設（大臣が別に定める施設・設備）の設置に係る工事費</t>
    <rPh sb="20" eb="22">
      <t>セッチ</t>
    </rPh>
    <rPh sb="23" eb="24">
      <t>カカ</t>
    </rPh>
    <rPh sb="25" eb="28">
      <t>コウジヒ</t>
    </rPh>
    <phoneticPr fontId="8"/>
  </si>
  <si>
    <t>附帯施設（大臣が別に定める施設・設備）の資材費等構施設</t>
    <rPh sb="24" eb="25">
      <t>コウ</t>
    </rPh>
    <rPh sb="25" eb="27">
      <t>シセツ</t>
    </rPh>
    <phoneticPr fontId="8"/>
  </si>
  <si>
    <t xml:space="preserve"> </t>
    <phoneticPr fontId="8"/>
  </si>
  <si>
    <t>監視制御・測定装置</t>
    <rPh sb="0" eb="2">
      <t>カンシ</t>
    </rPh>
    <rPh sb="2" eb="4">
      <t>セイギョ</t>
    </rPh>
    <rPh sb="5" eb="7">
      <t>ソクテイ</t>
    </rPh>
    <rPh sb="7" eb="9">
      <t>ソウチ</t>
    </rPh>
    <phoneticPr fontId="8"/>
  </si>
  <si>
    <t>電源設備</t>
    <rPh sb="0" eb="2">
      <t>デンゲン</t>
    </rPh>
    <rPh sb="2" eb="4">
      <t>セツビ</t>
    </rPh>
    <phoneticPr fontId="8"/>
  </si>
  <si>
    <t>構内伝送路</t>
    <rPh sb="0" eb="2">
      <t>コウナイ</t>
    </rPh>
    <rPh sb="2" eb="4">
      <t>デンソウ</t>
    </rPh>
    <rPh sb="4" eb="5">
      <t>ロ</t>
    </rPh>
    <phoneticPr fontId="8"/>
  </si>
  <si>
    <t>送受信装置</t>
    <rPh sb="0" eb="3">
      <t>ソウジュシン</t>
    </rPh>
    <rPh sb="3" eb="5">
      <t>ソウチ</t>
    </rPh>
    <phoneticPr fontId="8"/>
  </si>
  <si>
    <t>・・・</t>
    <phoneticPr fontId="7"/>
  </si>
  <si>
    <t>（線路設備）</t>
    <rPh sb="1" eb="3">
      <t>センロ</t>
    </rPh>
    <rPh sb="3" eb="5">
      <t>セツビ</t>
    </rPh>
    <phoneticPr fontId="8"/>
  </si>
  <si>
    <t>外構施設</t>
    <rPh sb="0" eb="1">
      <t>ガイ</t>
    </rPh>
    <rPh sb="1" eb="2">
      <t>コウ</t>
    </rPh>
    <rPh sb="2" eb="4">
      <t>シセツ</t>
    </rPh>
    <phoneticPr fontId="8"/>
  </si>
  <si>
    <t>イ</t>
    <phoneticPr fontId="7"/>
  </si>
  <si>
    <t>局舎・センター施設</t>
    <rPh sb="0" eb="1">
      <t>キョク</t>
    </rPh>
    <rPh sb="1" eb="2">
      <t>シャ</t>
    </rPh>
    <rPh sb="7" eb="9">
      <t>シセツ</t>
    </rPh>
    <phoneticPr fontId="8"/>
  </si>
  <si>
    <t>安全対策費</t>
    <rPh sb="0" eb="2">
      <t>アンゼン</t>
    </rPh>
    <rPh sb="2" eb="5">
      <t>タイサクヒ</t>
    </rPh>
    <phoneticPr fontId="7"/>
  </si>
  <si>
    <t>一般管理費</t>
    <rPh sb="0" eb="2">
      <t>イッパン</t>
    </rPh>
    <rPh sb="2" eb="5">
      <t>カンリヒ</t>
    </rPh>
    <phoneticPr fontId="8"/>
  </si>
  <si>
    <t>コ</t>
    <phoneticPr fontId="7"/>
  </si>
  <si>
    <t>ヘッドエンド装置</t>
    <rPh sb="6" eb="8">
      <t>ソウチ</t>
    </rPh>
    <phoneticPr fontId="7"/>
  </si>
  <si>
    <t>稼働日数</t>
    <rPh sb="0" eb="2">
      <t>カドウ</t>
    </rPh>
    <rPh sb="2" eb="4">
      <t>ニッスウ</t>
    </rPh>
    <phoneticPr fontId="7"/>
  </si>
  <si>
    <t>班人数</t>
    <rPh sb="0" eb="1">
      <t>ハン</t>
    </rPh>
    <rPh sb="1" eb="3">
      <t>ニンズウ</t>
    </rPh>
    <phoneticPr fontId="7"/>
  </si>
  <si>
    <t>合計人日</t>
    <rPh sb="0" eb="2">
      <t>ゴウケイ</t>
    </rPh>
    <rPh sb="2" eb="4">
      <t>ニンニチ</t>
    </rPh>
    <phoneticPr fontId="7"/>
  </si>
  <si>
    <t>1日あたり敷設</t>
    <rPh sb="1" eb="2">
      <t>ニチ</t>
    </rPh>
    <rPh sb="5" eb="7">
      <t>フセツ</t>
    </rPh>
    <phoneticPr fontId="7"/>
  </si>
  <si>
    <t>世帯</t>
    <rPh sb="0" eb="2">
      <t>セタイ</t>
    </rPh>
    <phoneticPr fontId="7"/>
  </si>
  <si>
    <t>係数</t>
    <rPh sb="0" eb="2">
      <t>ケイスウ</t>
    </rPh>
    <phoneticPr fontId="7"/>
  </si>
  <si>
    <t>基本</t>
    <rPh sb="0" eb="2">
      <t>キホン</t>
    </rPh>
    <phoneticPr fontId="7"/>
  </si>
  <si>
    <t>稼働日</t>
    <rPh sb="0" eb="2">
      <t>カドウ</t>
    </rPh>
    <phoneticPr fontId="7"/>
  </si>
  <si>
    <t>人員</t>
    <rPh sb="0" eb="2">
      <t>ジンイン</t>
    </rPh>
    <phoneticPr fontId="7"/>
  </si>
  <si>
    <t>人工</t>
    <rPh sb="0" eb="2">
      <t>ニンク</t>
    </rPh>
    <phoneticPr fontId="7"/>
  </si>
  <si>
    <t>合計</t>
    <rPh sb="0" eb="2">
      <t>ゴウケイ</t>
    </rPh>
    <phoneticPr fontId="7"/>
  </si>
  <si>
    <t>式</t>
    <rPh sb="0" eb="1">
      <t>シキ</t>
    </rPh>
    <phoneticPr fontId="7"/>
  </si>
  <si>
    <t>ｽﾊﾟｲﾗﾙﾊﾝｶﾞｰ設置</t>
    <phoneticPr fontId="7"/>
  </si>
  <si>
    <t>光ｸﾛ-ｼﾞｬ-  設置</t>
    <phoneticPr fontId="7"/>
  </si>
  <si>
    <t>光ﾌｧｲﾊﾞ-ｹｰﾌﾞﾙ敷設</t>
    <phoneticPr fontId="7"/>
  </si>
  <si>
    <t>引込工事</t>
    <phoneticPr fontId="7"/>
  </si>
  <si>
    <t>数量</t>
    <rPh sb="0" eb="2">
      <t>スウリョウ</t>
    </rPh>
    <phoneticPr fontId="7"/>
  </si>
  <si>
    <t>装柱材料（一般柱）設置　</t>
    <phoneticPr fontId="7"/>
  </si>
  <si>
    <t>安全対策費単価</t>
    <rPh sb="0" eb="2">
      <t>アンゼン</t>
    </rPh>
    <rPh sb="2" eb="4">
      <t>タイサク</t>
    </rPh>
    <rPh sb="4" eb="5">
      <t>ヒ</t>
    </rPh>
    <rPh sb="5" eb="7">
      <t>タンカ</t>
    </rPh>
    <phoneticPr fontId="7"/>
  </si>
  <si>
    <t>交通誘導員(A+B)/2</t>
    <rPh sb="0" eb="2">
      <t>コウツウ</t>
    </rPh>
    <rPh sb="2" eb="5">
      <t>ユウドウイン</t>
    </rPh>
    <phoneticPr fontId="7"/>
  </si>
  <si>
    <t>実長(m)</t>
    <rPh sb="0" eb="2">
      <t>ジッチョウ</t>
    </rPh>
    <phoneticPr fontId="7"/>
  </si>
  <si>
    <t>1日あたり調査(m)</t>
    <rPh sb="1" eb="2">
      <t>ニチ</t>
    </rPh>
    <rPh sb="5" eb="7">
      <t>チョウサ</t>
    </rPh>
    <phoneticPr fontId="7"/>
  </si>
  <si>
    <t>伝送路調査人工</t>
    <rPh sb="5" eb="7">
      <t>ニンク</t>
    </rPh>
    <phoneticPr fontId="7"/>
  </si>
  <si>
    <t>伝送路設計人工</t>
    <rPh sb="5" eb="7">
      <t>ニンク</t>
    </rPh>
    <phoneticPr fontId="7"/>
  </si>
  <si>
    <t>-</t>
    <phoneticPr fontId="7"/>
  </si>
  <si>
    <t>完成図書作成費</t>
    <rPh sb="0" eb="2">
      <t>カンセイ</t>
    </rPh>
    <rPh sb="2" eb="4">
      <t>トショ</t>
    </rPh>
    <rPh sb="4" eb="6">
      <t>サクセイ</t>
    </rPh>
    <rPh sb="6" eb="7">
      <t>ヒ</t>
    </rPh>
    <phoneticPr fontId="7"/>
  </si>
  <si>
    <t>費用(円)</t>
    <rPh sb="0" eb="2">
      <t>ヒヨウ</t>
    </rPh>
    <rPh sb="3" eb="4">
      <t>エン</t>
    </rPh>
    <phoneticPr fontId="7"/>
  </si>
  <si>
    <t>※日本CATV協会作成　CATV施設施工標準積算工数表参照　　　基本+(世帯×係数)</t>
    <rPh sb="1" eb="3">
      <t>ニホン</t>
    </rPh>
    <rPh sb="7" eb="9">
      <t>キョウカイ</t>
    </rPh>
    <rPh sb="9" eb="11">
      <t>サクセイ</t>
    </rPh>
    <rPh sb="16" eb="18">
      <t>シセツ</t>
    </rPh>
    <rPh sb="18" eb="20">
      <t>セコウ</t>
    </rPh>
    <rPh sb="20" eb="22">
      <t>ヒョウジュン</t>
    </rPh>
    <rPh sb="22" eb="24">
      <t>セキサン</t>
    </rPh>
    <rPh sb="24" eb="26">
      <t>コウスウ</t>
    </rPh>
    <rPh sb="26" eb="27">
      <t>ヒョウ</t>
    </rPh>
    <rPh sb="27" eb="29">
      <t>サンショウ</t>
    </rPh>
    <rPh sb="32" eb="34">
      <t>キホン</t>
    </rPh>
    <rPh sb="36" eb="38">
      <t>セタイ</t>
    </rPh>
    <rPh sb="39" eb="41">
      <t>ケイスウ</t>
    </rPh>
    <phoneticPr fontId="7"/>
  </si>
  <si>
    <t>光ドロップケーブル</t>
    <phoneticPr fontId="7"/>
  </si>
  <si>
    <t>沖縄県</t>
    <rPh sb="0" eb="2">
      <t>オキナワ</t>
    </rPh>
    <rPh sb="2" eb="3">
      <t>ケン</t>
    </rPh>
    <phoneticPr fontId="7"/>
  </si>
  <si>
    <t>備考</t>
    <rPh sb="0" eb="2">
      <t>ビコウ</t>
    </rPh>
    <phoneticPr fontId="7"/>
  </si>
  <si>
    <t>項目</t>
    <rPh sb="0" eb="2">
      <t>コウモク</t>
    </rPh>
    <phoneticPr fontId="7"/>
  </si>
  <si>
    <t>工事人工及び単価算出根拠</t>
    <phoneticPr fontId="7"/>
  </si>
  <si>
    <t>技術者</t>
    <rPh sb="0" eb="2">
      <t>ギジュツ</t>
    </rPh>
    <rPh sb="2" eb="3">
      <t>シャ</t>
    </rPh>
    <phoneticPr fontId="7"/>
  </si>
  <si>
    <t>技術者</t>
    <rPh sb="0" eb="3">
      <t>ギジュツシャ</t>
    </rPh>
    <phoneticPr fontId="7"/>
  </si>
  <si>
    <t>稼働数</t>
    <rPh sb="0" eb="2">
      <t>カドウ</t>
    </rPh>
    <rPh sb="2" eb="3">
      <t>スウ</t>
    </rPh>
    <phoneticPr fontId="7"/>
  </si>
  <si>
    <t>人日</t>
    <rPh sb="0" eb="1">
      <t>ニン</t>
    </rPh>
    <rPh sb="1" eb="2">
      <t>ヒ</t>
    </rPh>
    <phoneticPr fontId="7"/>
  </si>
  <si>
    <t>技術員</t>
    <rPh sb="0" eb="2">
      <t>ギジュツ</t>
    </rPh>
    <rPh sb="2" eb="3">
      <t>イン</t>
    </rPh>
    <phoneticPr fontId="7"/>
  </si>
  <si>
    <t>ヘットエンド装置</t>
    <rPh sb="6" eb="8">
      <t>ソウチ</t>
    </rPh>
    <phoneticPr fontId="7"/>
  </si>
  <si>
    <t>１テープ単価3,000円の算出根拠</t>
    <rPh sb="4" eb="6">
      <t>タンカ</t>
    </rPh>
    <rPh sb="11" eb="12">
      <t>エン</t>
    </rPh>
    <rPh sb="13" eb="15">
      <t>サンシュツ</t>
    </rPh>
    <rPh sb="15" eb="17">
      <t>コンキョ</t>
    </rPh>
    <phoneticPr fontId="7"/>
  </si>
  <si>
    <t>1ﾃｰﾌﾟ単価3000円の算出</t>
    <rPh sb="5" eb="7">
      <t>タンカ</t>
    </rPh>
    <rPh sb="11" eb="12">
      <t>エン</t>
    </rPh>
    <rPh sb="13" eb="15">
      <t>サンシュツ</t>
    </rPh>
    <phoneticPr fontId="7"/>
  </si>
  <si>
    <t>メッセンジャーワイヤー</t>
    <phoneticPr fontId="7"/>
  </si>
  <si>
    <t>伝送／接続損失試験
　接続箇所（エ　項目3～10　合計）</t>
    <phoneticPr fontId="7"/>
  </si>
  <si>
    <t>通技Ｂ</t>
    <rPh sb="0" eb="1">
      <t>ツウ</t>
    </rPh>
    <rPh sb="1" eb="2">
      <t>ワザ</t>
    </rPh>
    <phoneticPr fontId="7"/>
  </si>
  <si>
    <t>通信工</t>
    <rPh sb="0" eb="2">
      <t>ツウシン</t>
    </rPh>
    <rPh sb="2" eb="3">
      <t>コウ</t>
    </rPh>
    <phoneticPr fontId="7"/>
  </si>
  <si>
    <t>沖縄通信工</t>
    <rPh sb="0" eb="2">
      <t>オキナワ</t>
    </rPh>
    <rPh sb="2" eb="4">
      <t>ツウシン</t>
    </rPh>
    <rPh sb="4" eb="5">
      <t>コウ</t>
    </rPh>
    <phoneticPr fontId="7"/>
  </si>
  <si>
    <t>沖縄通技Ｂ</t>
    <rPh sb="0" eb="2">
      <t>オキナワ</t>
    </rPh>
    <rPh sb="2" eb="3">
      <t>ドオリ</t>
    </rPh>
    <rPh sb="3" eb="4">
      <t>ワザ</t>
    </rPh>
    <phoneticPr fontId="7"/>
  </si>
  <si>
    <r>
      <rPr>
        <sz val="9"/>
        <rFont val="ＭＳ Ｐ明朝"/>
        <family val="1"/>
        <charset val="128"/>
      </rPr>
      <t>地区平均</t>
    </r>
    <r>
      <rPr>
        <sz val="10"/>
        <rFont val="ＭＳ Ｐ明朝"/>
        <family val="1"/>
        <charset val="128"/>
      </rPr>
      <t>通技Ｂ</t>
    </r>
    <rPh sb="0" eb="2">
      <t>チク</t>
    </rPh>
    <rPh sb="2" eb="4">
      <t>ヘイキン</t>
    </rPh>
    <rPh sb="4" eb="5">
      <t>ドオリ</t>
    </rPh>
    <rPh sb="5" eb="6">
      <t>ワザ</t>
    </rPh>
    <phoneticPr fontId="7"/>
  </si>
  <si>
    <t>地区平均通信工</t>
    <rPh sb="0" eb="2">
      <t>チク</t>
    </rPh>
    <rPh sb="2" eb="4">
      <t>ヘイキン</t>
    </rPh>
    <rPh sb="4" eb="6">
      <t>ツウシン</t>
    </rPh>
    <rPh sb="6" eb="7">
      <t>コウ</t>
    </rPh>
    <phoneticPr fontId="7"/>
  </si>
  <si>
    <t>沖縄１ﾃ－ﾌﾟ単価　2,175+620＝2,795</t>
    <rPh sb="0" eb="2">
      <t>オキナワ</t>
    </rPh>
    <rPh sb="7" eb="9">
      <t>タンカ</t>
    </rPh>
    <phoneticPr fontId="7"/>
  </si>
  <si>
    <t>地区平均1テ－プ単価2,685+740＝3,425</t>
    <rPh sb="0" eb="2">
      <t>チク</t>
    </rPh>
    <rPh sb="2" eb="4">
      <t>ヘイキン</t>
    </rPh>
    <rPh sb="8" eb="10">
      <t>タンカ</t>
    </rPh>
    <phoneticPr fontId="7"/>
  </si>
  <si>
    <t>１ﾃｰﾌﾟ融着単価　（沖縄2,795∔地区平均3,425）÷2≒3,000</t>
    <rPh sb="5" eb="7">
      <t>ユウチャク</t>
    </rPh>
    <rPh sb="7" eb="9">
      <t>タンカ</t>
    </rPh>
    <rPh sb="11" eb="13">
      <t>オキナワ</t>
    </rPh>
    <rPh sb="19" eb="21">
      <t>チク</t>
    </rPh>
    <rPh sb="21" eb="23">
      <t>ヘイキン</t>
    </rPh>
    <phoneticPr fontId="7"/>
  </si>
  <si>
    <t>安全対策費（人日）の算出根拠</t>
    <rPh sb="0" eb="2">
      <t>アンゼン</t>
    </rPh>
    <rPh sb="2" eb="5">
      <t>タイサクヒ</t>
    </rPh>
    <rPh sb="6" eb="8">
      <t>ニンヒ</t>
    </rPh>
    <rPh sb="10" eb="12">
      <t>サンシュツ</t>
    </rPh>
    <rPh sb="12" eb="14">
      <t>コンキョ</t>
    </rPh>
    <phoneticPr fontId="7"/>
  </si>
  <si>
    <t>光ﾌｧｲﾊﾞｰｹｰﾌﾞﾙ敷設、光ｸﾛｰｼﾞｬｰ設置、装柱材料設置、ｽﾊﾟｲﾗﾙﾊﾝｶﾞｰ設置、ﾒｯｾﾝｼﾞｬｰﾜｲﾔｰ敷設の</t>
    <rPh sb="0" eb="1">
      <t>ヒカリ</t>
    </rPh>
    <rPh sb="12" eb="14">
      <t>フセツ</t>
    </rPh>
    <rPh sb="14" eb="20">
      <t>クロージャー</t>
    </rPh>
    <rPh sb="20" eb="25">
      <t>クロージャー</t>
    </rPh>
    <rPh sb="23" eb="25">
      <t>セッチ</t>
    </rPh>
    <rPh sb="25" eb="27">
      <t>ザイリョウ</t>
    </rPh>
    <rPh sb="27" eb="29">
      <t>セッチ</t>
    </rPh>
    <rPh sb="29" eb="30">
      <t>、</t>
    </rPh>
    <rPh sb="30" eb="35">
      <t>スパイラル</t>
    </rPh>
    <rPh sb="42" eb="49">
      <t>メッセンジャー</t>
    </rPh>
    <phoneticPr fontId="7"/>
  </si>
  <si>
    <t>稼働日数の合計</t>
    <rPh sb="0" eb="2">
      <t>カドウ</t>
    </rPh>
    <rPh sb="2" eb="4">
      <t>ニッスウ</t>
    </rPh>
    <rPh sb="5" eb="7">
      <t>ゴウケイ</t>
    </rPh>
    <phoneticPr fontId="7"/>
  </si>
  <si>
    <t>按分根拠</t>
    <rPh sb="0" eb="2">
      <t>アンブン</t>
    </rPh>
    <rPh sb="2" eb="4">
      <t>コンキョ</t>
    </rPh>
    <phoneticPr fontId="7"/>
  </si>
  <si>
    <t>以上より、按分率について</t>
    <rPh sb="0" eb="2">
      <t>イジョウ</t>
    </rPh>
    <rPh sb="5" eb="7">
      <t>アンブン</t>
    </rPh>
    <rPh sb="7" eb="8">
      <t>リツ</t>
    </rPh>
    <phoneticPr fontId="7"/>
  </si>
  <si>
    <t>共通経費　ウ　諸経費　算出根拠</t>
    <rPh sb="0" eb="2">
      <t>キョウツウ</t>
    </rPh>
    <rPh sb="2" eb="4">
      <t>ケイヒ</t>
    </rPh>
    <rPh sb="7" eb="10">
      <t>ショケイヒ</t>
    </rPh>
    <rPh sb="11" eb="13">
      <t>サンシュツ</t>
    </rPh>
    <rPh sb="13" eb="15">
      <t>コンキョ</t>
    </rPh>
    <phoneticPr fontId="7"/>
  </si>
  <si>
    <t>CATV施設施工標準積算工数表（社団法人日本CATV技術協会）参照</t>
    <rPh sb="4" eb="6">
      <t>シセツ</t>
    </rPh>
    <rPh sb="6" eb="8">
      <t>セコウ</t>
    </rPh>
    <rPh sb="8" eb="10">
      <t>ヒョウジュン</t>
    </rPh>
    <rPh sb="10" eb="12">
      <t>セキサン</t>
    </rPh>
    <rPh sb="12" eb="14">
      <t>コウスウ</t>
    </rPh>
    <rPh sb="14" eb="15">
      <t>ヒョウ</t>
    </rPh>
    <rPh sb="16" eb="18">
      <t>シャダン</t>
    </rPh>
    <rPh sb="18" eb="20">
      <t>ホウジン</t>
    </rPh>
    <rPh sb="20" eb="22">
      <t>ニホン</t>
    </rPh>
    <rPh sb="26" eb="28">
      <t>ギジュツ</t>
    </rPh>
    <rPh sb="28" eb="30">
      <t>キョウカイ</t>
    </rPh>
    <rPh sb="31" eb="33">
      <t>サンショウ</t>
    </rPh>
    <phoneticPr fontId="7"/>
  </si>
  <si>
    <t>共通仮設費　13ページ参照</t>
    <rPh sb="0" eb="2">
      <t>キョウツウ</t>
    </rPh>
    <rPh sb="2" eb="4">
      <t>カセツ</t>
    </rPh>
    <rPh sb="4" eb="5">
      <t>ヒ</t>
    </rPh>
    <rPh sb="11" eb="13">
      <t>サンショウ</t>
    </rPh>
    <phoneticPr fontId="7"/>
  </si>
  <si>
    <t>現場管理費　14ページ参照</t>
    <rPh sb="0" eb="2">
      <t>ゲンバ</t>
    </rPh>
    <rPh sb="2" eb="5">
      <t>カンリヒ</t>
    </rPh>
    <rPh sb="11" eb="13">
      <t>サンショウ</t>
    </rPh>
    <phoneticPr fontId="7"/>
  </si>
  <si>
    <t>一般管理費　15ページ参照</t>
    <rPh sb="0" eb="2">
      <t>イッパン</t>
    </rPh>
    <rPh sb="2" eb="5">
      <t>カンリヒ</t>
    </rPh>
    <rPh sb="11" eb="13">
      <t>サンショウ</t>
    </rPh>
    <phoneticPr fontId="7"/>
  </si>
  <si>
    <t>１ﾃｰﾌﾟ沖縄計算式＝14,500（沖縄通技Ｂ）×0.15（通技Ｂ 資料7-3-資料4①）＝2,175</t>
    <rPh sb="5" eb="7">
      <t>オキナワ</t>
    </rPh>
    <rPh sb="7" eb="9">
      <t>ケイサン</t>
    </rPh>
    <rPh sb="9" eb="10">
      <t>シキ</t>
    </rPh>
    <rPh sb="18" eb="20">
      <t>オキナワ</t>
    </rPh>
    <rPh sb="20" eb="21">
      <t>ツウ</t>
    </rPh>
    <rPh sb="21" eb="22">
      <t>Ｂ</t>
    </rPh>
    <rPh sb="30" eb="31">
      <t>ワザ</t>
    </rPh>
    <rPh sb="31" eb="32">
      <t>Ｂ</t>
    </rPh>
    <rPh sb="34" eb="35">
      <t>シリョウ</t>
    </rPh>
    <rPh sb="35" eb="36">
      <t>９</t>
    </rPh>
    <rPh sb="39" eb="41">
      <t>シリョウ</t>
    </rPh>
    <rPh sb="41" eb="42">
      <t>４</t>
    </rPh>
    <phoneticPr fontId="7"/>
  </si>
  <si>
    <t>１ﾃｰﾌﾟ地区平均計算式＝17,900（地区平均 通技Ｂ）×0.15（通技Ｂ 資料7-3-資料4①）＝2,685</t>
    <rPh sb="5" eb="7">
      <t>チク</t>
    </rPh>
    <rPh sb="8" eb="10">
      <t>ケイサン</t>
    </rPh>
    <rPh sb="10" eb="11">
      <t>ケイサン</t>
    </rPh>
    <rPh sb="11" eb="12">
      <t>シキ</t>
    </rPh>
    <rPh sb="20" eb="22">
      <t>チク</t>
    </rPh>
    <rPh sb="22" eb="24">
      <t>ヘイキン</t>
    </rPh>
    <rPh sb="25" eb="26">
      <t>ツウ</t>
    </rPh>
    <rPh sb="26" eb="27">
      <t>Ｂ</t>
    </rPh>
    <rPh sb="35" eb="36">
      <t>ワザ</t>
    </rPh>
    <rPh sb="36" eb="37">
      <t>Ｂ</t>
    </rPh>
    <rPh sb="39" eb="40">
      <t>シリョウ</t>
    </rPh>
    <rPh sb="40" eb="41">
      <t>９</t>
    </rPh>
    <rPh sb="44" eb="46">
      <t>シリョウ</t>
    </rPh>
    <rPh sb="46" eb="47">
      <t>４</t>
    </rPh>
    <phoneticPr fontId="7"/>
  </si>
  <si>
    <t>１ﾃｰﾌﾟ地区平均計算式＝14,800（地区平均 通技Ｂ）×0.05（通信工 資料7-3-資料4①）＝740　　</t>
    <rPh sb="5" eb="7">
      <t>チク</t>
    </rPh>
    <rPh sb="7" eb="9">
      <t>ヘイキン</t>
    </rPh>
    <rPh sb="20" eb="22">
      <t>チク</t>
    </rPh>
    <rPh sb="22" eb="24">
      <t>ヘイキン</t>
    </rPh>
    <rPh sb="36" eb="37">
      <t>コウ</t>
    </rPh>
    <rPh sb="37" eb="38">
      <t>　</t>
    </rPh>
    <rPh sb="39" eb="40">
      <t>シリョウ</t>
    </rPh>
    <rPh sb="40" eb="41">
      <t>９</t>
    </rPh>
    <rPh sb="44" eb="46">
      <t>シリョウ</t>
    </rPh>
    <rPh sb="46" eb="47">
      <t>４</t>
    </rPh>
    <phoneticPr fontId="7"/>
  </si>
  <si>
    <t>１ﾃｰﾌﾟ沖縄計算式＝12,400（沖縄通信工）×0.05（通信工 資料7-3-資料4①）＝620　　</t>
    <rPh sb="20" eb="22">
      <t>ツウシン</t>
    </rPh>
    <rPh sb="22" eb="23">
      <t>コウ</t>
    </rPh>
    <rPh sb="30" eb="32">
      <t>ツウシン</t>
    </rPh>
    <rPh sb="32" eb="33">
      <t>　</t>
    </rPh>
    <rPh sb="34" eb="35">
      <t>シリョウ</t>
    </rPh>
    <rPh sb="35" eb="36">
      <t>７</t>
    </rPh>
    <rPh sb="39" eb="41">
      <t>シリョウ</t>
    </rPh>
    <rPh sb="41" eb="42">
      <t>４</t>
    </rPh>
    <phoneticPr fontId="7"/>
  </si>
  <si>
    <t>添付資料7-3-資料4②</t>
    <rPh sb="0" eb="2">
      <t>テンプ</t>
    </rPh>
    <rPh sb="2" eb="4">
      <t>シリョウ</t>
    </rPh>
    <rPh sb="8" eb="10">
      <t>シリョウ</t>
    </rPh>
    <phoneticPr fontId="7"/>
  </si>
  <si>
    <t>添付資料7-3-資料5</t>
    <rPh sb="0" eb="2">
      <t>テンプ</t>
    </rPh>
    <rPh sb="2" eb="4">
      <t>シリョウ</t>
    </rPh>
    <rPh sb="8" eb="10">
      <t>シリョウ</t>
    </rPh>
    <phoneticPr fontId="7"/>
  </si>
  <si>
    <t>添付資料7-3-資料4①、添付資料7-3-資料5</t>
    <rPh sb="0" eb="2">
      <t>テンプ</t>
    </rPh>
    <rPh sb="2" eb="4">
      <t>シリョウ</t>
    </rPh>
    <rPh sb="8" eb="10">
      <t>シリョウ</t>
    </rPh>
    <rPh sb="13" eb="15">
      <t>テンプ</t>
    </rPh>
    <rPh sb="15" eb="17">
      <t>シリョウ</t>
    </rPh>
    <rPh sb="21" eb="23">
      <t>シリョウ</t>
    </rPh>
    <phoneticPr fontId="7"/>
  </si>
  <si>
    <t>装柱金物（片引留）　　　　④</t>
    <phoneticPr fontId="7"/>
  </si>
  <si>
    <t>槍出金具ｱ－ﾑ　300　　　⑥</t>
    <phoneticPr fontId="7"/>
  </si>
  <si>
    <t>槍出金具ｱ－ﾑ　600　　　　⑦</t>
    <phoneticPr fontId="7"/>
  </si>
  <si>
    <t>槍出金具ｱ－ﾑ　1000　　　⑧</t>
    <phoneticPr fontId="7"/>
  </si>
  <si>
    <t>吊線十字金物　　　　　　　①</t>
    <phoneticPr fontId="7"/>
  </si>
  <si>
    <t>吊線柱間分岐金物　　　　②</t>
    <phoneticPr fontId="7"/>
  </si>
  <si>
    <t>装柱金物(直線)　　　　　　③</t>
  </si>
  <si>
    <t>装柱金物（両引留）　　　　⑤</t>
    <phoneticPr fontId="7"/>
  </si>
  <si>
    <t>①～⑧＝4,189</t>
    <phoneticPr fontId="7"/>
  </si>
  <si>
    <r>
      <t>∴整備エリア全区間の補助対象芯数の合計は　</t>
    </r>
    <r>
      <rPr>
        <b/>
        <sz val="14"/>
        <color theme="1"/>
        <rFont val="ＭＳ Ｐ明朝"/>
        <family val="1"/>
        <charset val="128"/>
      </rPr>
      <t/>
    </r>
    <rPh sb="1" eb="3">
      <t>セイビ</t>
    </rPh>
    <rPh sb="6" eb="7">
      <t>マッタ</t>
    </rPh>
    <rPh sb="7" eb="9">
      <t>クカン</t>
    </rPh>
    <rPh sb="10" eb="12">
      <t>ホジョ</t>
    </rPh>
    <rPh sb="12" eb="14">
      <t>タイショウ</t>
    </rPh>
    <rPh sb="14" eb="15">
      <t>シン</t>
    </rPh>
    <rPh sb="15" eb="16">
      <t>スウ</t>
    </rPh>
    <rPh sb="17" eb="19">
      <t>ゴウケイ</t>
    </rPh>
    <phoneticPr fontId="7"/>
  </si>
  <si>
    <t>交付対象項目の按分率　＝ 交付対象芯数合計 ／ ( 交付対象芯数合計 + 交付対象外芯数合計 )</t>
    <rPh sb="0" eb="2">
      <t>コウフ</t>
    </rPh>
    <rPh sb="2" eb="4">
      <t>タイショウ</t>
    </rPh>
    <rPh sb="4" eb="6">
      <t>コウモク</t>
    </rPh>
    <rPh sb="7" eb="9">
      <t>アンブン</t>
    </rPh>
    <rPh sb="9" eb="10">
      <t>リツ</t>
    </rPh>
    <rPh sb="13" eb="15">
      <t>コウフ</t>
    </rPh>
    <rPh sb="17" eb="18">
      <t>シン</t>
    </rPh>
    <rPh sb="26" eb="28">
      <t>コウフ</t>
    </rPh>
    <rPh sb="30" eb="31">
      <t>シン</t>
    </rPh>
    <rPh sb="37" eb="39">
      <t>コウフ</t>
    </rPh>
    <rPh sb="42" eb="43">
      <t>シン</t>
    </rPh>
    <phoneticPr fontId="7"/>
  </si>
  <si>
    <t>（芯）</t>
    <rPh sb="1" eb="2">
      <t>シン</t>
    </rPh>
    <phoneticPr fontId="7"/>
  </si>
  <si>
    <r>
      <t>∴整備エリア全区間の補助対象外芯数の合計は　</t>
    </r>
    <r>
      <rPr>
        <b/>
        <sz val="14"/>
        <color theme="1"/>
        <rFont val="ＭＳ Ｐ明朝"/>
        <family val="1"/>
        <charset val="128"/>
      </rPr>
      <t/>
    </r>
    <rPh sb="1" eb="3">
      <t>セイビ</t>
    </rPh>
    <rPh sb="6" eb="7">
      <t>マッタ</t>
    </rPh>
    <rPh sb="7" eb="9">
      <t>クカン</t>
    </rPh>
    <rPh sb="10" eb="12">
      <t>ホジョ</t>
    </rPh>
    <rPh sb="12" eb="14">
      <t>タイショウ</t>
    </rPh>
    <rPh sb="14" eb="15">
      <t>ガイ</t>
    </rPh>
    <rPh sb="15" eb="16">
      <t>シン</t>
    </rPh>
    <rPh sb="16" eb="17">
      <t>スウ</t>
    </rPh>
    <rPh sb="18" eb="20">
      <t>ゴウケイ</t>
    </rPh>
    <phoneticPr fontId="7"/>
  </si>
  <si>
    <t>補助対象芯数（交付対象）の考え方</t>
    <rPh sb="0" eb="2">
      <t>ホジョ</t>
    </rPh>
    <rPh sb="2" eb="4">
      <t>タイショウ</t>
    </rPh>
    <rPh sb="4" eb="5">
      <t>シン</t>
    </rPh>
    <rPh sb="5" eb="6">
      <t>スウ</t>
    </rPh>
    <rPh sb="7" eb="9">
      <t>コウフ</t>
    </rPh>
    <rPh sb="9" eb="11">
      <t>タイショウ</t>
    </rPh>
    <rPh sb="13" eb="14">
      <t>カンガ</t>
    </rPh>
    <rPh sb="15" eb="16">
      <t>カタ</t>
    </rPh>
    <phoneticPr fontId="7"/>
  </si>
  <si>
    <t>補助対象外芯数（交付対象外）の考え方</t>
    <rPh sb="0" eb="2">
      <t>ホジョ</t>
    </rPh>
    <rPh sb="2" eb="4">
      <t>タイショウ</t>
    </rPh>
    <rPh sb="4" eb="5">
      <t>ガイ</t>
    </rPh>
    <rPh sb="5" eb="6">
      <t>シン</t>
    </rPh>
    <rPh sb="6" eb="7">
      <t>スウ</t>
    </rPh>
    <rPh sb="8" eb="10">
      <t>コウフ</t>
    </rPh>
    <rPh sb="10" eb="12">
      <t>タイショウ</t>
    </rPh>
    <rPh sb="12" eb="13">
      <t>ガイ</t>
    </rPh>
    <rPh sb="15" eb="16">
      <t>カンガ</t>
    </rPh>
    <rPh sb="17" eb="18">
      <t>カタ</t>
    </rPh>
    <phoneticPr fontId="7"/>
  </si>
  <si>
    <t>を加算し、整備エリアの全ての区間で同様に計算したものを合算した芯数を補助対象芯数とする。</t>
    <rPh sb="1" eb="3">
      <t>カサン</t>
    </rPh>
    <rPh sb="5" eb="7">
      <t>セイビ</t>
    </rPh>
    <rPh sb="17" eb="19">
      <t>ドウヨウ</t>
    </rPh>
    <rPh sb="20" eb="22">
      <t>ケイサン</t>
    </rPh>
    <rPh sb="27" eb="29">
      <t>ガッサン</t>
    </rPh>
    <rPh sb="31" eb="32">
      <t>シン</t>
    </rPh>
    <rPh sb="32" eb="33">
      <t>スウ</t>
    </rPh>
    <rPh sb="34" eb="36">
      <t>ホジョ</t>
    </rPh>
    <rPh sb="36" eb="38">
      <t>タイショウ</t>
    </rPh>
    <rPh sb="38" eb="39">
      <t>シン</t>
    </rPh>
    <rPh sb="39" eb="40">
      <t>スウ</t>
    </rPh>
    <phoneticPr fontId="7"/>
  </si>
  <si>
    <t>資料6-1の光ファイバーケーブルの整備（使用）計画より、各区間の「放送使用芯」｛余剰芯｝</t>
    <rPh sb="0" eb="2">
      <t>シリョウ</t>
    </rPh>
    <rPh sb="6" eb="7">
      <t>ヒカリ</t>
    </rPh>
    <rPh sb="17" eb="19">
      <t>セイビ</t>
    </rPh>
    <rPh sb="20" eb="22">
      <t>シヨウ</t>
    </rPh>
    <rPh sb="23" eb="25">
      <t>ケイカク</t>
    </rPh>
    <rPh sb="33" eb="35">
      <t>ホウソウ</t>
    </rPh>
    <rPh sb="35" eb="37">
      <t>シヨウ</t>
    </rPh>
    <rPh sb="37" eb="38">
      <t>シン</t>
    </rPh>
    <rPh sb="38" eb="39">
      <t>ヨウジン</t>
    </rPh>
    <rPh sb="40" eb="42">
      <t>ヨジョウ</t>
    </rPh>
    <rPh sb="42" eb="43">
      <t>シン</t>
    </rPh>
    <phoneticPr fontId="7"/>
  </si>
  <si>
    <t>　　　　　交付対象外項目の按分率　＝交付対象外芯数合計／（　交付対象芯数合計＋交付対象外芯数合計　）</t>
    <rPh sb="5" eb="7">
      <t>コウフ</t>
    </rPh>
    <rPh sb="7" eb="9">
      <t>タイショウ</t>
    </rPh>
    <rPh sb="9" eb="10">
      <t>ガイ</t>
    </rPh>
    <rPh sb="10" eb="12">
      <t>コウモク</t>
    </rPh>
    <rPh sb="13" eb="15">
      <t>アンブン</t>
    </rPh>
    <rPh sb="15" eb="16">
      <t>リツ</t>
    </rPh>
    <rPh sb="18" eb="20">
      <t>コウフ</t>
    </rPh>
    <rPh sb="22" eb="23">
      <t>ガイ</t>
    </rPh>
    <rPh sb="23" eb="24">
      <t>シン</t>
    </rPh>
    <rPh sb="30" eb="32">
      <t>コウフ</t>
    </rPh>
    <rPh sb="34" eb="35">
      <t>シン</t>
    </rPh>
    <rPh sb="39" eb="41">
      <t>コウフ</t>
    </rPh>
    <rPh sb="44" eb="45">
      <t>シン</t>
    </rPh>
    <phoneticPr fontId="7"/>
  </si>
  <si>
    <t>を加算し、整備エリアの全ての区間で同様に計算したものを合算した芯数を交付対象外芯数とする。</t>
    <rPh sb="1" eb="3">
      <t>カサン</t>
    </rPh>
    <rPh sb="5" eb="7">
      <t>セイビ</t>
    </rPh>
    <rPh sb="27" eb="29">
      <t>ガッサン</t>
    </rPh>
    <rPh sb="31" eb="32">
      <t>シン</t>
    </rPh>
    <rPh sb="32" eb="33">
      <t>スウ</t>
    </rPh>
    <rPh sb="34" eb="36">
      <t>コウフ</t>
    </rPh>
    <rPh sb="36" eb="38">
      <t>タイショウ</t>
    </rPh>
    <rPh sb="38" eb="39">
      <t>ガイ</t>
    </rPh>
    <rPh sb="39" eb="40">
      <t>シン</t>
    </rPh>
    <rPh sb="40" eb="41">
      <t>スウ</t>
    </rPh>
    <phoneticPr fontId="7"/>
  </si>
  <si>
    <t>資料6-1光ファイバーケーブルの整備（使用）計画より、各区間の「通信使用芯」「未使用芯」</t>
    <rPh sb="0" eb="2">
      <t>シリョウ</t>
    </rPh>
    <rPh sb="5" eb="6">
      <t>ヒカリ</t>
    </rPh>
    <rPh sb="16" eb="18">
      <t>セイビ</t>
    </rPh>
    <rPh sb="19" eb="21">
      <t>シヨウ</t>
    </rPh>
    <rPh sb="22" eb="24">
      <t>ケイカク</t>
    </rPh>
    <rPh sb="32" eb="34">
      <t>ツウシン</t>
    </rPh>
    <rPh sb="34" eb="36">
      <t>シヨウ</t>
    </rPh>
    <rPh sb="36" eb="37">
      <t>シン</t>
    </rPh>
    <rPh sb="39" eb="42">
      <t>ミシヨウ</t>
    </rPh>
    <rPh sb="42" eb="43">
      <t>シン</t>
    </rPh>
    <phoneticPr fontId="7"/>
  </si>
  <si>
    <t>（芯）</t>
    <rPh sb="1" eb="2">
      <t>シン</t>
    </rPh>
    <phoneticPr fontId="7"/>
  </si>
  <si>
    <t>(44.13%)</t>
    <phoneticPr fontId="7"/>
  </si>
  <si>
    <t>(55.87%)</t>
    <phoneticPr fontId="7"/>
  </si>
  <si>
    <t>1件80ｍ×2，000世帯</t>
    <rPh sb="1" eb="2">
      <t>ケン</t>
    </rPh>
    <rPh sb="11" eb="13">
      <t>セタイ</t>
    </rPh>
    <phoneticPr fontId="7"/>
  </si>
  <si>
    <t>「補助対象外部分」は併用する令和2年度「高度無線環境整備推進事業」の交付決定額（令和３年１月２１日）を採用し、「補助対象分」は「全体（整備事業及び一体施工工事）」と「補助対象外部分」との差額とする。</t>
    <rPh sb="1" eb="3">
      <t>ホジョ</t>
    </rPh>
    <rPh sb="3" eb="6">
      <t>タイショウガイ</t>
    </rPh>
    <rPh sb="6" eb="8">
      <t>ブブン</t>
    </rPh>
    <rPh sb="10" eb="12">
      <t>ヘイヨウ</t>
    </rPh>
    <rPh sb="34" eb="36">
      <t>コウフ</t>
    </rPh>
    <rPh sb="36" eb="38">
      <t>ケッテイ</t>
    </rPh>
    <rPh sb="38" eb="39">
      <t>ガク</t>
    </rPh>
    <rPh sb="40" eb="42">
      <t>レイワ</t>
    </rPh>
    <rPh sb="43" eb="44">
      <t>ネン</t>
    </rPh>
    <rPh sb="45" eb="46">
      <t>ガツ</t>
    </rPh>
    <rPh sb="48" eb="49">
      <t>ニチ</t>
    </rPh>
    <rPh sb="51" eb="53">
      <t>サイヨウ</t>
    </rPh>
    <rPh sb="56" eb="58">
      <t>ホジョ</t>
    </rPh>
    <rPh sb="58" eb="60">
      <t>タイショウ</t>
    </rPh>
    <rPh sb="60" eb="61">
      <t>ブン</t>
    </rPh>
    <rPh sb="83" eb="85">
      <t>ホジョ</t>
    </rPh>
    <rPh sb="85" eb="87">
      <t>タイショウ</t>
    </rPh>
    <rPh sb="87" eb="88">
      <t>ガイ</t>
    </rPh>
    <rPh sb="88" eb="90">
      <t>ブブン</t>
    </rPh>
    <rPh sb="93" eb="95">
      <t>サガク</t>
    </rPh>
    <phoneticPr fontId="7"/>
  </si>
  <si>
    <r>
      <t>直接工事費　200百万円　共通仮設費率</t>
    </r>
    <r>
      <rPr>
        <sz val="10"/>
        <color rgb="FFFF0000"/>
        <rFont val="ＭＳ Ｐ明朝"/>
        <family val="1"/>
        <charset val="128"/>
      </rPr>
      <t>3.18％</t>
    </r>
    <r>
      <rPr>
        <sz val="10"/>
        <rFont val="ＭＳ Ｐ明朝"/>
        <family val="1"/>
        <charset val="128"/>
      </rPr>
      <t>適用　200,353,800円×0.0318=6,371,300</t>
    </r>
    <rPh sb="0" eb="2">
      <t>チョクセツ</t>
    </rPh>
    <rPh sb="2" eb="5">
      <t>コウジヒ</t>
    </rPh>
    <rPh sb="9" eb="11">
      <t>ヒャクマン</t>
    </rPh>
    <rPh sb="11" eb="12">
      <t>エン</t>
    </rPh>
    <rPh sb="13" eb="15">
      <t>キョウツウ</t>
    </rPh>
    <rPh sb="15" eb="17">
      <t>カセツ</t>
    </rPh>
    <rPh sb="17" eb="18">
      <t>ヒ</t>
    </rPh>
    <rPh sb="18" eb="19">
      <t>リツ</t>
    </rPh>
    <rPh sb="24" eb="26">
      <t>テキヨウ</t>
    </rPh>
    <rPh sb="38" eb="39">
      <t>エン</t>
    </rPh>
    <phoneticPr fontId="7"/>
  </si>
  <si>
    <r>
      <t>直接工事費＋共通仮設費＋安全対策費　220百万円　現場管理費率</t>
    </r>
    <r>
      <rPr>
        <sz val="10"/>
        <color rgb="FFFF0000"/>
        <rFont val="ＭＳ Ｐ明朝"/>
        <family val="1"/>
        <charset val="128"/>
      </rPr>
      <t>11.86％</t>
    </r>
    <r>
      <rPr>
        <sz val="10"/>
        <rFont val="ＭＳ Ｐ明朝"/>
        <family val="1"/>
        <charset val="128"/>
      </rPr>
      <t>適用　220,495,400円×0.1186＝</t>
    </r>
    <r>
      <rPr>
        <sz val="10"/>
        <color rgb="FFFF0000"/>
        <rFont val="ＭＳ Ｐ明朝"/>
        <family val="1"/>
        <charset val="128"/>
      </rPr>
      <t>26,150,800</t>
    </r>
    <rPh sb="0" eb="2">
      <t>チョクセツ</t>
    </rPh>
    <rPh sb="1" eb="2">
      <t>セッ</t>
    </rPh>
    <rPh sb="2" eb="5">
      <t>コウジヒ</t>
    </rPh>
    <rPh sb="6" eb="8">
      <t>キョウツウ</t>
    </rPh>
    <rPh sb="8" eb="10">
      <t>カセツ</t>
    </rPh>
    <rPh sb="10" eb="11">
      <t>ヒ</t>
    </rPh>
    <rPh sb="12" eb="14">
      <t>アンゼン</t>
    </rPh>
    <rPh sb="14" eb="16">
      <t>タイサク</t>
    </rPh>
    <rPh sb="16" eb="17">
      <t>ヒ</t>
    </rPh>
    <rPh sb="21" eb="24">
      <t>ヒャクマンエン</t>
    </rPh>
    <rPh sb="25" eb="30">
      <t>ゲンバカンリヒ</t>
    </rPh>
    <rPh sb="30" eb="31">
      <t>リツ</t>
    </rPh>
    <rPh sb="37" eb="39">
      <t>テキヨウ</t>
    </rPh>
    <rPh sb="51" eb="52">
      <t>エン</t>
    </rPh>
    <phoneticPr fontId="7"/>
  </si>
  <si>
    <r>
      <t>直接工事費＋共通仮設費＋安全対策費＋現場管理費 240百万円　一般管理費率</t>
    </r>
    <r>
      <rPr>
        <sz val="9"/>
        <color rgb="FFFF0000"/>
        <rFont val="ＭＳ Ｐ明朝"/>
        <family val="1"/>
        <charset val="128"/>
      </rPr>
      <t>8.80％</t>
    </r>
    <r>
      <rPr>
        <sz val="9"/>
        <rFont val="ＭＳ Ｐ明朝"/>
        <family val="1"/>
        <charset val="128"/>
      </rPr>
      <t>適用　246,646,200円×0.088＝</t>
    </r>
    <r>
      <rPr>
        <sz val="9"/>
        <color rgb="FFFF0000"/>
        <rFont val="ＭＳ Ｐ明朝"/>
        <family val="1"/>
        <charset val="128"/>
      </rPr>
      <t>21,704,900</t>
    </r>
    <rPh sb="18" eb="23">
      <t>ゲンバカンリヒ</t>
    </rPh>
    <rPh sb="27" eb="30">
      <t>ヒャクマンエン</t>
    </rPh>
    <rPh sb="31" eb="33">
      <t>イッパン</t>
    </rPh>
    <rPh sb="33" eb="36">
      <t>カンリヒ</t>
    </rPh>
    <rPh sb="36" eb="37">
      <t>リツ</t>
    </rPh>
    <rPh sb="42" eb="44">
      <t>テキヨウ</t>
    </rPh>
    <rPh sb="56" eb="57">
      <t>エン</t>
    </rPh>
    <phoneticPr fontId="7"/>
  </si>
  <si>
    <t>共通経費の按分について</t>
    <rPh sb="0" eb="2">
      <t>キョウツウ</t>
    </rPh>
    <rPh sb="2" eb="4">
      <t>ケイヒ</t>
    </rPh>
    <rPh sb="5" eb="7">
      <t>アンブン</t>
    </rPh>
    <phoneticPr fontId="7"/>
  </si>
  <si>
    <t>（無停電電源設備）</t>
    <rPh sb="1" eb="6">
      <t>ムテイデンデンゲン</t>
    </rPh>
    <rPh sb="6" eb="8">
      <t>セツビ</t>
    </rPh>
    <phoneticPr fontId="7"/>
  </si>
  <si>
    <t>（発電機設備）</t>
    <rPh sb="1" eb="4">
      <t>ハツデンキ</t>
    </rPh>
    <rPh sb="4" eb="6">
      <t>セツビ</t>
    </rPh>
    <phoneticPr fontId="7"/>
  </si>
  <si>
    <t>（ACAS設備）</t>
    <rPh sb="5" eb="7">
      <t>セツビ</t>
    </rPh>
    <phoneticPr fontId="7"/>
  </si>
  <si>
    <r>
      <rPr>
        <b/>
        <sz val="14"/>
        <rFont val="ＭＳ Ｐゴシック"/>
        <family val="3"/>
        <charset val="128"/>
      </rPr>
      <t xml:space="preserve">④CATV施設施工共通費計算表(20240331) </t>
    </r>
    <r>
      <rPr>
        <b/>
        <sz val="12"/>
        <rFont val="ＭＳ Ｐゴシック"/>
        <family val="3"/>
        <charset val="128"/>
      </rPr>
      <t>（国交省公共建築工事共通費積算基準（令和6年改定）に準拠）</t>
    </r>
    <rPh sb="9" eb="11">
      <t>キョウツウ</t>
    </rPh>
    <rPh sb="11" eb="12">
      <t>ヒ</t>
    </rPh>
    <rPh sb="52" eb="54">
      <t>ジュンキョ</t>
    </rPh>
    <phoneticPr fontId="103"/>
  </si>
  <si>
    <t>　＊「改修工事」または「新営工事」の別により入力欄を選んでください。</t>
    <rPh sb="3" eb="5">
      <t>カイシュウ</t>
    </rPh>
    <rPh sb="5" eb="7">
      <t>コウジ</t>
    </rPh>
    <rPh sb="12" eb="14">
      <t>シンエイ</t>
    </rPh>
    <rPh sb="14" eb="16">
      <t>コウジ</t>
    </rPh>
    <rPh sb="18" eb="19">
      <t>ベツ</t>
    </rPh>
    <rPh sb="22" eb="24">
      <t>ニュウリョク</t>
    </rPh>
    <rPh sb="24" eb="25">
      <t>ラン</t>
    </rPh>
    <rPh sb="26" eb="27">
      <t>エラ</t>
    </rPh>
    <phoneticPr fontId="103"/>
  </si>
  <si>
    <t>　＊工期（小数第1位まで）と直接工事費（千円）を入力すると純工事費、工事原価、工事価格を自動計算します。</t>
    <rPh sb="39" eb="41">
      <t>コウジ</t>
    </rPh>
    <rPh sb="41" eb="43">
      <t>カカク</t>
    </rPh>
    <phoneticPr fontId="103"/>
  </si>
  <si>
    <t>　＊共通仮設費を積上げた場合は共通仮設費(積上分）欄に記入してください。</t>
    <rPh sb="2" eb="4">
      <t>キョウツウ</t>
    </rPh>
    <rPh sb="4" eb="6">
      <t>カセツ</t>
    </rPh>
    <rPh sb="6" eb="7">
      <t>ヒ</t>
    </rPh>
    <rPh sb="8" eb="10">
      <t>ツミア</t>
    </rPh>
    <rPh sb="12" eb="14">
      <t>バアイ</t>
    </rPh>
    <rPh sb="15" eb="17">
      <t>キョウツウ</t>
    </rPh>
    <rPh sb="17" eb="19">
      <t>カセツ</t>
    </rPh>
    <rPh sb="19" eb="20">
      <t>ヒ</t>
    </rPh>
    <rPh sb="21" eb="23">
      <t>ツミア</t>
    </rPh>
    <rPh sb="23" eb="24">
      <t>ブン</t>
    </rPh>
    <rPh sb="25" eb="26">
      <t>ラン</t>
    </rPh>
    <rPh sb="27" eb="29">
      <t>キニュウ</t>
    </rPh>
    <phoneticPr fontId="37"/>
  </si>
  <si>
    <t>　＊自動計算に含まれない共通仮設費がある場合は共通仮設費(追加積上分）欄に記入してください。</t>
    <rPh sb="2" eb="6">
      <t>ジドウケイサン</t>
    </rPh>
    <rPh sb="7" eb="8">
      <t>フク</t>
    </rPh>
    <rPh sb="29" eb="31">
      <t>ツイカ</t>
    </rPh>
    <rPh sb="33" eb="34">
      <t>ブン</t>
    </rPh>
    <phoneticPr fontId="103"/>
  </si>
  <si>
    <t xml:space="preserve"> </t>
    <phoneticPr fontId="103"/>
  </si>
  <si>
    <t>改修工事</t>
    <rPh sb="0" eb="2">
      <t>カイシュウ</t>
    </rPh>
    <rPh sb="2" eb="4">
      <t>コウジ</t>
    </rPh>
    <phoneticPr fontId="37"/>
  </si>
  <si>
    <t>新営工事</t>
    <rPh sb="0" eb="1">
      <t>アラタ</t>
    </rPh>
    <rPh sb="1" eb="2">
      <t>エイ</t>
    </rPh>
    <rPh sb="2" eb="4">
      <t>コウジ</t>
    </rPh>
    <phoneticPr fontId="37"/>
  </si>
  <si>
    <t>１．工期を入力</t>
    <rPh sb="2" eb="4">
      <t>コウキ</t>
    </rPh>
    <rPh sb="5" eb="7">
      <t>ニュウリョク</t>
    </rPh>
    <phoneticPr fontId="37"/>
  </si>
  <si>
    <t>工事の工期を月数で入力</t>
    <rPh sb="0" eb="2">
      <t>コウジ</t>
    </rPh>
    <rPh sb="3" eb="5">
      <t>コウキ</t>
    </rPh>
    <rPh sb="6" eb="7">
      <t>ツキ</t>
    </rPh>
    <rPh sb="7" eb="8">
      <t>スウ</t>
    </rPh>
    <rPh sb="9" eb="11">
      <t>ニュウリョク</t>
    </rPh>
    <phoneticPr fontId="37"/>
  </si>
  <si>
    <t>直接工事費</t>
    <rPh sb="0" eb="2">
      <t>チョクセツ</t>
    </rPh>
    <rPh sb="2" eb="5">
      <t>コウジヒ</t>
    </rPh>
    <phoneticPr fontId="37"/>
  </si>
  <si>
    <t>２．直接工事費の金額を入力（千円）
   （直接工事費=労務費＋材料費）</t>
    <rPh sb="2" eb="4">
      <t>チョクセツ</t>
    </rPh>
    <rPh sb="4" eb="6">
      <t>コウジ</t>
    </rPh>
    <rPh sb="6" eb="7">
      <t>ヒ</t>
    </rPh>
    <rPh sb="8" eb="10">
      <t>キンガク</t>
    </rPh>
    <rPh sb="11" eb="13">
      <t>ニュウリョク</t>
    </rPh>
    <rPh sb="14" eb="16">
      <t>センエン</t>
    </rPh>
    <rPh sb="22" eb="24">
      <t>チョクセツ</t>
    </rPh>
    <rPh sb="24" eb="27">
      <t>コウジヒ</t>
    </rPh>
    <rPh sb="28" eb="31">
      <t>ロウムヒ</t>
    </rPh>
    <rPh sb="32" eb="35">
      <t>ザイリョウヒ</t>
    </rPh>
    <phoneticPr fontId="103"/>
  </si>
  <si>
    <t>共通仮設費</t>
    <rPh sb="0" eb="2">
      <t>キョウツウ</t>
    </rPh>
    <rPh sb="2" eb="4">
      <t>カセツ</t>
    </rPh>
    <rPh sb="4" eb="5">
      <t>ヒ</t>
    </rPh>
    <phoneticPr fontId="37"/>
  </si>
  <si>
    <t>項　　　目</t>
    <rPh sb="0" eb="1">
      <t>コウ</t>
    </rPh>
    <rPh sb="4" eb="5">
      <t>メ</t>
    </rPh>
    <phoneticPr fontId="103"/>
  </si>
  <si>
    <t>純工事費</t>
    <rPh sb="0" eb="1">
      <t>ジュン</t>
    </rPh>
    <rPh sb="1" eb="4">
      <t>コウジヒ</t>
    </rPh>
    <phoneticPr fontId="37"/>
  </si>
  <si>
    <t>P = 　　直接工事費</t>
    <rPh sb="6" eb="8">
      <t>チョクセツ</t>
    </rPh>
    <rPh sb="8" eb="11">
      <t>コウジヒ</t>
    </rPh>
    <phoneticPr fontId="37"/>
  </si>
  <si>
    <t>現場管理費</t>
    <rPh sb="0" eb="2">
      <t>ゲンバ</t>
    </rPh>
    <rPh sb="2" eb="5">
      <t>カンリヒ</t>
    </rPh>
    <phoneticPr fontId="37"/>
  </si>
  <si>
    <t>共通仮設費（積上分）</t>
    <rPh sb="0" eb="2">
      <t>キョウツウ</t>
    </rPh>
    <rPh sb="2" eb="4">
      <t>カセツ</t>
    </rPh>
    <rPh sb="4" eb="5">
      <t>ヒ</t>
    </rPh>
    <rPh sb="6" eb="8">
      <t>ツミア</t>
    </rPh>
    <rPh sb="8" eb="9">
      <t>ブン</t>
    </rPh>
    <phoneticPr fontId="37"/>
  </si>
  <si>
    <t>共通仮設費（追加積上分）</t>
    <rPh sb="0" eb="2">
      <t>キョウツウ</t>
    </rPh>
    <rPh sb="2" eb="5">
      <t>カセツヒ</t>
    </rPh>
    <rPh sb="6" eb="8">
      <t>ツイカ</t>
    </rPh>
    <rPh sb="10" eb="11">
      <t>ブン</t>
    </rPh>
    <phoneticPr fontId="103"/>
  </si>
  <si>
    <t>工事原価</t>
    <rPh sb="0" eb="2">
      <t>コウジ</t>
    </rPh>
    <rPh sb="2" eb="4">
      <t>ゲンカ</t>
    </rPh>
    <phoneticPr fontId="37"/>
  </si>
  <si>
    <t>一般管理費等</t>
    <rPh sb="0" eb="2">
      <t>イッパン</t>
    </rPh>
    <rPh sb="2" eb="5">
      <t>カンリヒ</t>
    </rPh>
    <rPh sb="5" eb="6">
      <t>トウ</t>
    </rPh>
    <phoneticPr fontId="37"/>
  </si>
  <si>
    <t>N p = 　純工事費</t>
    <rPh sb="7" eb="11">
      <t>ジュンコウジヒ</t>
    </rPh>
    <phoneticPr fontId="37"/>
  </si>
  <si>
    <t>工事価格</t>
    <rPh sb="0" eb="2">
      <t>コウジ</t>
    </rPh>
    <rPh sb="2" eb="4">
      <t>カカク</t>
    </rPh>
    <phoneticPr fontId="37"/>
  </si>
  <si>
    <t>(千円)税抜き</t>
    <rPh sb="1" eb="3">
      <t>センエン</t>
    </rPh>
    <rPh sb="4" eb="6">
      <t>ゼイヌ</t>
    </rPh>
    <phoneticPr fontId="103"/>
  </si>
  <si>
    <t>C p = 　工事原価</t>
    <rPh sb="7" eb="9">
      <t>コウジ</t>
    </rPh>
    <rPh sb="9" eb="11">
      <t>ゲンカ</t>
    </rPh>
    <phoneticPr fontId="37"/>
  </si>
  <si>
    <t>諸経費</t>
    <rPh sb="0" eb="3">
      <t>ショケイヒ</t>
    </rPh>
    <phoneticPr fontId="103"/>
  </si>
  <si>
    <t>項　　目</t>
    <rPh sb="0" eb="1">
      <t>コウ</t>
    </rPh>
    <rPh sb="3" eb="4">
      <t>メ</t>
    </rPh>
    <phoneticPr fontId="103"/>
  </si>
  <si>
    <t>改修工事</t>
    <rPh sb="0" eb="2">
      <t>カイシュウ</t>
    </rPh>
    <rPh sb="2" eb="4">
      <t>コウジ</t>
    </rPh>
    <phoneticPr fontId="103"/>
  </si>
  <si>
    <t>新営工事</t>
    <rPh sb="0" eb="1">
      <t>アラタ</t>
    </rPh>
    <rPh sb="1" eb="2">
      <t>エイ</t>
    </rPh>
    <rPh sb="2" eb="4">
      <t>コウジ</t>
    </rPh>
    <phoneticPr fontId="103"/>
  </si>
  <si>
    <t>　　共通仮設費率</t>
    <rPh sb="2" eb="4">
      <t>キョウツウ</t>
    </rPh>
    <rPh sb="4" eb="6">
      <t>カセツ</t>
    </rPh>
    <rPh sb="6" eb="7">
      <t>ヒ</t>
    </rPh>
    <rPh sb="7" eb="8">
      <t>リツ</t>
    </rPh>
    <phoneticPr fontId="37"/>
  </si>
  <si>
    <t>工事原価</t>
    <rPh sb="0" eb="4">
      <t>コウジゲンカ</t>
    </rPh>
    <phoneticPr fontId="103"/>
  </si>
  <si>
    <t>工事原価</t>
  </si>
  <si>
    <t>　　現場管理費率</t>
    <rPh sb="2" eb="4">
      <t>ゲンバ</t>
    </rPh>
    <rPh sb="4" eb="7">
      <t>カンリヒ</t>
    </rPh>
    <rPh sb="7" eb="8">
      <t>リツ</t>
    </rPh>
    <phoneticPr fontId="37"/>
  </si>
  <si>
    <t>3百万円以下</t>
    <phoneticPr fontId="103"/>
  </si>
  <si>
    <t>計算値</t>
    <rPh sb="0" eb="3">
      <t>ケイサンチ</t>
    </rPh>
    <phoneticPr fontId="103"/>
  </si>
  <si>
    <t>20億円を超える</t>
    <rPh sb="2" eb="4">
      <t>オクエン</t>
    </rPh>
    <rPh sb="5" eb="6">
      <t>チョウ</t>
    </rPh>
    <phoneticPr fontId="103"/>
  </si>
  <si>
    <t>　　一般管理費等率</t>
    <rPh sb="2" eb="4">
      <t>イッパン</t>
    </rPh>
    <rPh sb="4" eb="7">
      <t>カンリヒ</t>
    </rPh>
    <rPh sb="7" eb="8">
      <t>トウ</t>
    </rPh>
    <rPh sb="8" eb="9">
      <t>リツ</t>
    </rPh>
    <phoneticPr fontId="37"/>
  </si>
  <si>
    <t>（自動送出装置）</t>
    <rPh sb="1" eb="3">
      <t>ジドウ</t>
    </rPh>
    <rPh sb="3" eb="5">
      <t>ソウシュツ</t>
    </rPh>
    <rPh sb="5" eb="7">
      <t>ソウチ</t>
    </rPh>
    <phoneticPr fontId="7"/>
  </si>
  <si>
    <t>令和7年3月1日から適用する電気通信関係技術者等単価</t>
    <rPh sb="0" eb="2">
      <t>レイワ</t>
    </rPh>
    <phoneticPr fontId="7"/>
  </si>
  <si>
    <t>２-コ-？ APCトレーニング</t>
    <phoneticPr fontId="7"/>
  </si>
  <si>
    <t>２-コ-？ 機器設置配線工事（技術者）</t>
    <rPh sb="6" eb="8">
      <t>キキ</t>
    </rPh>
    <rPh sb="8" eb="10">
      <t>セッチ</t>
    </rPh>
    <rPh sb="10" eb="12">
      <t>ハイセン</t>
    </rPh>
    <rPh sb="12" eb="14">
      <t>コウジ</t>
    </rPh>
    <rPh sb="15" eb="18">
      <t>ギジュツシャ</t>
    </rPh>
    <phoneticPr fontId="7"/>
  </si>
  <si>
    <t>２-コ-？ 現地システム調整作業（技術者）</t>
    <rPh sb="6" eb="8">
      <t>ゲンチ</t>
    </rPh>
    <phoneticPr fontId="7"/>
  </si>
  <si>
    <t>２-コ-？ システム切替作業（技術者）</t>
    <rPh sb="10" eb="12">
      <t>キリカエ</t>
    </rPh>
    <rPh sb="12" eb="14">
      <t>サギョウ</t>
    </rPh>
    <phoneticPr fontId="7"/>
  </si>
  <si>
    <t>２-コ-？ 機器設置配線工事（技術員）</t>
    <rPh sb="6" eb="8">
      <t>キキ</t>
    </rPh>
    <rPh sb="8" eb="10">
      <t>セッチ</t>
    </rPh>
    <rPh sb="10" eb="12">
      <t>ハイセン</t>
    </rPh>
    <rPh sb="12" eb="14">
      <t>コウジ</t>
    </rPh>
    <rPh sb="17" eb="18">
      <t>イン</t>
    </rPh>
    <phoneticPr fontId="7"/>
  </si>
  <si>
    <t>２-コ-？ 現地システム調整作業（技術員）</t>
    <rPh sb="6" eb="8">
      <t>ゲンチ</t>
    </rPh>
    <phoneticPr fontId="7"/>
  </si>
  <si>
    <t>２-コ-？ システム切替作業（技術員）</t>
    <rPh sb="10" eb="12">
      <t>キリカエ</t>
    </rPh>
    <rPh sb="12" eb="14">
      <t>サギョウ</t>
    </rPh>
    <phoneticPr fontId="7"/>
  </si>
  <si>
    <t>人日</t>
    <rPh sb="0" eb="2">
      <t>ニンニチ</t>
    </rPh>
    <phoneticPr fontId="7"/>
  </si>
  <si>
    <t>ダブルハブ3Uサブラック</t>
    <phoneticPr fontId="7"/>
  </si>
  <si>
    <t>台</t>
    <rPh sb="0" eb="1">
      <t>ダイ</t>
    </rPh>
    <phoneticPr fontId="7"/>
  </si>
  <si>
    <t>2K HEVCエンコーダーユニット</t>
    <phoneticPr fontId="7"/>
  </si>
  <si>
    <t>高度ケーブル自主放送用SI/MUX　QAM変調ユニット</t>
    <rPh sb="0" eb="2">
      <t>コウド</t>
    </rPh>
    <rPh sb="6" eb="8">
      <t>ジシュ</t>
    </rPh>
    <rPh sb="8" eb="11">
      <t>ホウソウヨウ</t>
    </rPh>
    <rPh sb="21" eb="23">
      <t>ヘンチョウ</t>
    </rPh>
    <phoneticPr fontId="7"/>
  </si>
  <si>
    <t>サブラック用ブランクパネル</t>
    <rPh sb="5" eb="6">
      <t>ヨウ</t>
    </rPh>
    <phoneticPr fontId="7"/>
  </si>
  <si>
    <t>枚</t>
    <rPh sb="0" eb="1">
      <t>マイ</t>
    </rPh>
    <phoneticPr fontId="7"/>
  </si>
  <si>
    <t>EPGデータ変換ソフト</t>
    <rPh sb="6" eb="8">
      <t>ヘンカン</t>
    </rPh>
    <phoneticPr fontId="7"/>
  </si>
  <si>
    <t>SNMPマネージャEX</t>
    <phoneticPr fontId="7"/>
  </si>
  <si>
    <t>標準サーバ</t>
    <rPh sb="0" eb="2">
      <t>ヒョウジュン</t>
    </rPh>
    <phoneticPr fontId="7"/>
  </si>
  <si>
    <t>タイムサーバ</t>
    <phoneticPr fontId="7"/>
  </si>
  <si>
    <t>モニター切替器</t>
    <rPh sb="4" eb="7">
      <t>キリカエキ</t>
    </rPh>
    <phoneticPr fontId="7"/>
  </si>
  <si>
    <t>混合分配ユニット用１Ｕサブラック</t>
    <rPh sb="0" eb="2">
      <t>コンゴウ</t>
    </rPh>
    <rPh sb="2" eb="4">
      <t>ブンパイ</t>
    </rPh>
    <rPh sb="8" eb="9">
      <t>ヨウ</t>
    </rPh>
    <phoneticPr fontId="7"/>
  </si>
  <si>
    <t>上り／下り専用　出力モニター付き12混合ユニット</t>
    <rPh sb="0" eb="1">
      <t>ノボ</t>
    </rPh>
    <rPh sb="3" eb="4">
      <t>クダ</t>
    </rPh>
    <rPh sb="5" eb="7">
      <t>センヨウ</t>
    </rPh>
    <rPh sb="8" eb="10">
      <t>シュツリョク</t>
    </rPh>
    <rPh sb="14" eb="15">
      <t>ツ</t>
    </rPh>
    <rPh sb="18" eb="20">
      <t>コンゴウ</t>
    </rPh>
    <phoneticPr fontId="7"/>
  </si>
  <si>
    <t>スイッチングハブ</t>
    <phoneticPr fontId="7"/>
  </si>
  <si>
    <t>人日</t>
    <rPh sb="0" eb="2">
      <t>ニンニチ</t>
    </rPh>
    <phoneticPr fontId="7"/>
  </si>
  <si>
    <t>機器調整費</t>
    <rPh sb="0" eb="2">
      <t>キキ</t>
    </rPh>
    <rPh sb="2" eb="5">
      <t>チョウセイヒ</t>
    </rPh>
    <phoneticPr fontId="7"/>
  </si>
  <si>
    <t>完成図書作成</t>
    <rPh sb="0" eb="4">
      <t>カンセイトショ</t>
    </rPh>
    <rPh sb="4" eb="6">
      <t>サクセイ</t>
    </rPh>
    <phoneticPr fontId="7"/>
  </si>
  <si>
    <t>式</t>
    <rPh sb="0" eb="1">
      <t>シキ</t>
    </rPh>
    <phoneticPr fontId="7"/>
  </si>
  <si>
    <t>Ⅰ～Ⅲの合計</t>
    <rPh sb="4" eb="6">
      <t>ゴウケイ</t>
    </rPh>
    <phoneticPr fontId="7"/>
  </si>
  <si>
    <t>調整額</t>
    <rPh sb="0" eb="3">
      <t>チョウセイガク</t>
    </rPh>
    <phoneticPr fontId="7"/>
  </si>
  <si>
    <t>合計（税抜）</t>
    <rPh sb="0" eb="2">
      <t>ゴウケイ</t>
    </rPh>
    <rPh sb="3" eb="5">
      <t>ゼイヌキ</t>
    </rPh>
    <phoneticPr fontId="7"/>
  </si>
  <si>
    <t>国交省設計業務委託等技術者単価 令和7年3月から</t>
    <rPh sb="3" eb="5">
      <t>セッケイ</t>
    </rPh>
    <rPh sb="5" eb="7">
      <t>ギョウム</t>
    </rPh>
    <rPh sb="7" eb="9">
      <t>イタク</t>
    </rPh>
    <rPh sb="9" eb="10">
      <t>トウ</t>
    </rPh>
    <rPh sb="10" eb="13">
      <t>ギジュツシャ</t>
    </rPh>
    <rPh sb="13" eb="15">
      <t>タンカ</t>
    </rPh>
    <phoneticPr fontId="7"/>
  </si>
  <si>
    <t>全国</t>
    <rPh sb="0" eb="2">
      <t>ゼンコク</t>
    </rPh>
    <phoneticPr fontId="7"/>
  </si>
  <si>
    <t>主任技術者</t>
    <rPh sb="0" eb="5">
      <t>シュニンギジュツシャ</t>
    </rPh>
    <phoneticPr fontId="7"/>
  </si>
  <si>
    <t>国交省公共工事設計労務単価 令和7年3月から</t>
    <rPh sb="3" eb="5">
      <t>コウキョウ</t>
    </rPh>
    <rPh sb="5" eb="7">
      <t>コウジ</t>
    </rPh>
    <rPh sb="7" eb="9">
      <t>セッケイ</t>
    </rPh>
    <rPh sb="9" eb="11">
      <t>ロウム</t>
    </rPh>
    <rPh sb="11" eb="13">
      <t>タンカ</t>
    </rPh>
    <rPh sb="14" eb="16">
      <t>レイワ</t>
    </rPh>
    <rPh sb="17" eb="18">
      <t>ネン</t>
    </rPh>
    <rPh sb="19" eb="20">
      <t>ガツ</t>
    </rPh>
    <phoneticPr fontId="7"/>
  </si>
  <si>
    <t>特殊作業員</t>
    <phoneticPr fontId="7"/>
  </si>
  <si>
    <t>左官</t>
    <rPh sb="0" eb="2">
      <t>サカン</t>
    </rPh>
    <phoneticPr fontId="7"/>
  </si>
  <si>
    <t>電工</t>
    <rPh sb="0" eb="2">
      <t>デンコウ</t>
    </rPh>
    <phoneticPr fontId="7"/>
  </si>
  <si>
    <t>配管工</t>
    <rPh sb="0" eb="3">
      <t>ハイカンコウ</t>
    </rPh>
    <phoneticPr fontId="7"/>
  </si>
  <si>
    <t>設備機械工</t>
    <phoneticPr fontId="7"/>
  </si>
  <si>
    <t>はつり工</t>
    <rPh sb="3" eb="4">
      <t>コウ</t>
    </rPh>
    <phoneticPr fontId="7"/>
  </si>
  <si>
    <t>交通誘導員A</t>
    <rPh sb="0" eb="2">
      <t>コウツウ</t>
    </rPh>
    <rPh sb="2" eb="5">
      <t>ユウドウイン</t>
    </rPh>
    <phoneticPr fontId="7"/>
  </si>
  <si>
    <t>ダクト工</t>
    <rPh sb="3" eb="4">
      <t>コウ</t>
    </rPh>
    <phoneticPr fontId="7"/>
  </si>
  <si>
    <t>交通誘導員B</t>
    <rPh sb="0" eb="2">
      <t>コウツウ</t>
    </rPh>
    <rPh sb="2" eb="5">
      <t>ユウドウイン</t>
    </rPh>
    <phoneticPr fontId="7"/>
  </si>
  <si>
    <t>型わく工</t>
    <rPh sb="0" eb="1">
      <t>カタ</t>
    </rPh>
    <rPh sb="3" eb="4">
      <t>コウ</t>
    </rPh>
    <phoneticPr fontId="7"/>
  </si>
  <si>
    <t>電気通信技術者</t>
    <rPh sb="0" eb="2">
      <t>デンキ</t>
    </rPh>
    <rPh sb="2" eb="4">
      <t>ツウシン</t>
    </rPh>
    <rPh sb="4" eb="6">
      <t>ギ</t>
    </rPh>
    <rPh sb="6" eb="7">
      <t>シャ</t>
    </rPh>
    <phoneticPr fontId="7"/>
  </si>
  <si>
    <t>電気通信技術員</t>
    <rPh sb="0" eb="2">
      <t>デンキ</t>
    </rPh>
    <rPh sb="2" eb="4">
      <t>ツウシン</t>
    </rPh>
    <rPh sb="4" eb="6">
      <t>ギ</t>
    </rPh>
    <rPh sb="6" eb="7">
      <t>イン</t>
    </rPh>
    <phoneticPr fontId="7"/>
  </si>
  <si>
    <t>電源設備　発電機設備</t>
    <rPh sb="0" eb="4">
      <t>デンゲンセツビ</t>
    </rPh>
    <rPh sb="5" eb="10">
      <t>ハツデンキセツビ</t>
    </rPh>
    <phoneticPr fontId="7"/>
  </si>
  <si>
    <t>Ⅰ-２-ク-　発電機設置費</t>
    <rPh sb="7" eb="10">
      <t>ハツデンキ</t>
    </rPh>
    <rPh sb="10" eb="13">
      <t>セッチヒ</t>
    </rPh>
    <phoneticPr fontId="7"/>
  </si>
  <si>
    <t>Ⅰ-２-ク-　自動盤設置費</t>
    <phoneticPr fontId="7"/>
  </si>
  <si>
    <t>Ⅰ-２-ク-　自動起動選択、切替盤設置費</t>
    <phoneticPr fontId="7"/>
  </si>
  <si>
    <t>Ⅰ-２-ク-　配管施工費</t>
    <phoneticPr fontId="7"/>
  </si>
  <si>
    <t>Ⅰ-２-ク-　断熱施工費</t>
    <phoneticPr fontId="7"/>
  </si>
  <si>
    <t>Ⅰ-２-ク-　ダクト施工費</t>
    <phoneticPr fontId="7"/>
  </si>
  <si>
    <t>Ⅰ-２-ク-　標示板、消火器、消火器BOX取付工事</t>
    <phoneticPr fontId="7"/>
  </si>
  <si>
    <t>Ⅰ-２-ク-　金コテ左官、左官補修費</t>
    <phoneticPr fontId="7"/>
  </si>
  <si>
    <t>Ⅰ-２-ク-　基礎施工費</t>
    <phoneticPr fontId="7"/>
  </si>
  <si>
    <t>Ⅰ-２-ク-　ハツリ面左官補修</t>
    <phoneticPr fontId="7"/>
  </si>
  <si>
    <t>Ⅰ-２-ク-　換気扇、フード施工費</t>
    <phoneticPr fontId="7"/>
  </si>
  <si>
    <t>電源設備　無停電電源装置</t>
    <rPh sb="0" eb="4">
      <t>デンゲンセツビ</t>
    </rPh>
    <rPh sb="5" eb="12">
      <t>ムテイデンデンゲンソウチ</t>
    </rPh>
    <phoneticPr fontId="7"/>
  </si>
  <si>
    <t>Ⅰ-２-ク-　蓄電池盤移設作業（移設後、再接続）　</t>
    <rPh sb="7" eb="10">
      <t>チクデンチ</t>
    </rPh>
    <rPh sb="10" eb="11">
      <t>バン</t>
    </rPh>
    <rPh sb="11" eb="13">
      <t>イセツ</t>
    </rPh>
    <rPh sb="13" eb="15">
      <t>サギョウ</t>
    </rPh>
    <rPh sb="16" eb="18">
      <t>イセツ</t>
    </rPh>
    <rPh sb="18" eb="19">
      <t>ゴ</t>
    </rPh>
    <rPh sb="20" eb="21">
      <t>サイ</t>
    </rPh>
    <rPh sb="21" eb="23">
      <t>セツゾク</t>
    </rPh>
    <phoneticPr fontId="7"/>
  </si>
  <si>
    <t>Ⅰ-２-ク-　機器搬入、設置作業　</t>
    <rPh sb="7" eb="9">
      <t>キキ</t>
    </rPh>
    <rPh sb="9" eb="11">
      <t>ハンニュウ</t>
    </rPh>
    <rPh sb="12" eb="14">
      <t>セッチ</t>
    </rPh>
    <rPh sb="14" eb="16">
      <t>サギョウ</t>
    </rPh>
    <phoneticPr fontId="7"/>
  </si>
  <si>
    <t>Ⅰ-２-ク-　電力線配線、接続作業</t>
    <rPh sb="7" eb="9">
      <t>デンリョク</t>
    </rPh>
    <rPh sb="9" eb="10">
      <t>セン</t>
    </rPh>
    <rPh sb="10" eb="12">
      <t>ハイセン</t>
    </rPh>
    <rPh sb="13" eb="15">
      <t>セツゾク</t>
    </rPh>
    <rPh sb="15" eb="17">
      <t>サギョウ</t>
    </rPh>
    <phoneticPr fontId="7"/>
  </si>
  <si>
    <t>Ⅰ-２-ク-　撤去機器搬出、運搬作業</t>
    <phoneticPr fontId="7"/>
  </si>
  <si>
    <t>Ⅰ-２-ク-　電源切替作業（活線作業）</t>
    <phoneticPr fontId="7"/>
  </si>
  <si>
    <t>Ⅰ-２-ク-　搬入出作業費　重量工</t>
    <phoneticPr fontId="7"/>
  </si>
  <si>
    <t>Ⅰ-２-コ-　機器設置設定（技術者）　</t>
    <rPh sb="7" eb="9">
      <t>キキ</t>
    </rPh>
    <rPh sb="9" eb="11">
      <t>セッチ</t>
    </rPh>
    <rPh sb="11" eb="13">
      <t>セッテイ</t>
    </rPh>
    <rPh sb="14" eb="17">
      <t>ギジュツシャ</t>
    </rPh>
    <phoneticPr fontId="7"/>
  </si>
  <si>
    <t>Ⅰ-２-コ-　機器設置設定（技術員）　</t>
    <rPh sb="7" eb="9">
      <t>キキ</t>
    </rPh>
    <rPh sb="9" eb="11">
      <t>セッチ</t>
    </rPh>
    <rPh sb="11" eb="13">
      <t>セッテイ</t>
    </rPh>
    <rPh sb="14" eb="16">
      <t>ギジュツ</t>
    </rPh>
    <rPh sb="16" eb="17">
      <t>イン</t>
    </rPh>
    <phoneticPr fontId="7"/>
  </si>
  <si>
    <t>Ⅰ-２-コ-　システム調整費</t>
    <rPh sb="11" eb="13">
      <t>チョウセイ</t>
    </rPh>
    <rPh sb="13" eb="14">
      <t>ヒ</t>
    </rPh>
    <phoneticPr fontId="7"/>
  </si>
  <si>
    <t>4K HEVCエンコーダーユニット</t>
    <phoneticPr fontId="7"/>
  </si>
  <si>
    <t>商号</t>
    <rPh sb="0" eb="1">
      <t>ショウ</t>
    </rPh>
    <rPh sb="1" eb="2">
      <t>ゴウ</t>
    </rPh>
    <phoneticPr fontId="7"/>
  </si>
  <si>
    <t>住　所</t>
    <rPh sb="0" eb="1">
      <t>スミ</t>
    </rPh>
    <rPh sb="2" eb="3">
      <t>ショ</t>
    </rPh>
    <phoneticPr fontId="103"/>
  </si>
  <si>
    <t>印</t>
    <rPh sb="0" eb="1">
      <t>イン</t>
    </rPh>
    <phoneticPr fontId="103"/>
  </si>
  <si>
    <t>商　号</t>
    <rPh sb="0" eb="1">
      <t>ショウ</t>
    </rPh>
    <rPh sb="2" eb="3">
      <t>ゴウ</t>
    </rPh>
    <phoneticPr fontId="103"/>
  </si>
  <si>
    <t>氏　名</t>
    <rPh sb="0" eb="1">
      <t>シ</t>
    </rPh>
    <rPh sb="2" eb="3">
      <t>ナ</t>
    </rPh>
    <phoneticPr fontId="103"/>
  </si>
  <si>
    <t>件名</t>
    <rPh sb="0" eb="2">
      <t>ケンメイ</t>
    </rPh>
    <phoneticPr fontId="103"/>
  </si>
  <si>
    <t>項　番</t>
    <rPh sb="0" eb="1">
      <t>コウ</t>
    </rPh>
    <rPh sb="2" eb="3">
      <t>バン</t>
    </rPh>
    <phoneticPr fontId="103"/>
  </si>
  <si>
    <t>数　量</t>
    <rPh sb="0" eb="1">
      <t>スウ</t>
    </rPh>
    <rPh sb="2" eb="3">
      <t>リョウ</t>
    </rPh>
    <phoneticPr fontId="103"/>
  </si>
  <si>
    <t>単　位</t>
    <rPh sb="0" eb="1">
      <t>タン</t>
    </rPh>
    <rPh sb="2" eb="3">
      <t>クライ</t>
    </rPh>
    <phoneticPr fontId="103"/>
  </si>
  <si>
    <t>金　額</t>
    <rPh sb="0" eb="1">
      <t>カネ</t>
    </rPh>
    <rPh sb="2" eb="3">
      <t>ガク</t>
    </rPh>
    <phoneticPr fontId="103"/>
  </si>
  <si>
    <t>備　考</t>
    <rPh sb="0" eb="1">
      <t>ビ</t>
    </rPh>
    <rPh sb="2" eb="3">
      <t>コウ</t>
    </rPh>
    <phoneticPr fontId="103"/>
  </si>
  <si>
    <t>【材料費】</t>
    <rPh sb="1" eb="3">
      <t>ザイリョウ</t>
    </rPh>
    <rPh sb="3" eb="4">
      <t>ヒ</t>
    </rPh>
    <phoneticPr fontId="103"/>
  </si>
  <si>
    <t>Ⅰ－１－エ</t>
    <phoneticPr fontId="103"/>
  </si>
  <si>
    <t>伝送路設備</t>
    <rPh sb="0" eb="2">
      <t>デンソウ</t>
    </rPh>
    <rPh sb="2" eb="3">
      <t>ロ</t>
    </rPh>
    <rPh sb="3" eb="5">
      <t>セツビ</t>
    </rPh>
    <phoneticPr fontId="103"/>
  </si>
  <si>
    <t>式</t>
    <rPh sb="0" eb="1">
      <t>シキ</t>
    </rPh>
    <phoneticPr fontId="103"/>
  </si>
  <si>
    <t>Ⅰ－１－カ</t>
    <phoneticPr fontId="103"/>
  </si>
  <si>
    <t>送受信装置</t>
    <rPh sb="0" eb="3">
      <t>ソウジュシン</t>
    </rPh>
    <rPh sb="3" eb="5">
      <t>ソウチ</t>
    </rPh>
    <phoneticPr fontId="103"/>
  </si>
  <si>
    <t>Ⅰ－１－キ</t>
    <phoneticPr fontId="103"/>
  </si>
  <si>
    <t>構内伝送路</t>
    <rPh sb="0" eb="2">
      <t>コウナイ</t>
    </rPh>
    <rPh sb="2" eb="4">
      <t>デンソウ</t>
    </rPh>
    <rPh sb="4" eb="5">
      <t>ロ</t>
    </rPh>
    <phoneticPr fontId="103"/>
  </si>
  <si>
    <t>Ⅰ－１－ク</t>
    <phoneticPr fontId="103"/>
  </si>
  <si>
    <t>電源設備</t>
    <rPh sb="0" eb="2">
      <t>デンゲン</t>
    </rPh>
    <rPh sb="2" eb="4">
      <t>セツビ</t>
    </rPh>
    <phoneticPr fontId="103"/>
  </si>
  <si>
    <t>Ⅰ－１－コ</t>
    <phoneticPr fontId="103"/>
  </si>
  <si>
    <t>ヘッドエンド装置</t>
    <rPh sb="6" eb="8">
      <t>ソウチ</t>
    </rPh>
    <phoneticPr fontId="103"/>
  </si>
  <si>
    <t>Ⅰ－１－サ</t>
    <phoneticPr fontId="103"/>
  </si>
  <si>
    <t>その他事業を実施するために必要な経費</t>
    <rPh sb="2" eb="3">
      <t>タ</t>
    </rPh>
    <rPh sb="3" eb="5">
      <t>ジギョウ</t>
    </rPh>
    <rPh sb="6" eb="8">
      <t>ジッシ</t>
    </rPh>
    <rPh sb="13" eb="15">
      <t>ヒツヨウ</t>
    </rPh>
    <rPh sb="16" eb="18">
      <t>ケイヒ</t>
    </rPh>
    <phoneticPr fontId="103"/>
  </si>
  <si>
    <t>小計</t>
    <rPh sb="0" eb="2">
      <t>ショウケイ</t>
    </rPh>
    <phoneticPr fontId="103"/>
  </si>
  <si>
    <t>【工事費】</t>
    <rPh sb="1" eb="4">
      <t>コウジヒ</t>
    </rPh>
    <phoneticPr fontId="103"/>
  </si>
  <si>
    <t>Ⅰ－２－エ</t>
    <phoneticPr fontId="103"/>
  </si>
  <si>
    <t>Ⅰ－２－カ</t>
    <phoneticPr fontId="103"/>
  </si>
  <si>
    <t>Ⅰ－２－キ</t>
    <phoneticPr fontId="103"/>
  </si>
  <si>
    <t>Ⅰ－２－ク</t>
    <phoneticPr fontId="103"/>
  </si>
  <si>
    <t>Ⅰ－2－コ</t>
    <phoneticPr fontId="103"/>
  </si>
  <si>
    <t>Ⅰ－２－サ</t>
    <phoneticPr fontId="103"/>
  </si>
  <si>
    <t>【共通経費】</t>
    <rPh sb="1" eb="3">
      <t>キョウツウ</t>
    </rPh>
    <rPh sb="3" eb="5">
      <t>ケイヒ</t>
    </rPh>
    <phoneticPr fontId="103"/>
  </si>
  <si>
    <t>Ⅲ－１－ア</t>
    <phoneticPr fontId="103"/>
  </si>
  <si>
    <t>Ⅲ－１－ウ</t>
    <phoneticPr fontId="103"/>
  </si>
  <si>
    <t>調査設計費</t>
    <rPh sb="0" eb="2">
      <t>チョウサ</t>
    </rPh>
    <rPh sb="2" eb="4">
      <t>セッケイ</t>
    </rPh>
    <rPh sb="4" eb="5">
      <t>ヒ</t>
    </rPh>
    <phoneticPr fontId="103"/>
  </si>
  <si>
    <t>Ⅲ－１－イ</t>
    <phoneticPr fontId="103"/>
  </si>
  <si>
    <t>改修補強費</t>
    <rPh sb="0" eb="5">
      <t>カイシュウホキョウヒ</t>
    </rPh>
    <phoneticPr fontId="103"/>
  </si>
  <si>
    <t>Ⅰの合計</t>
    <rPh sb="2" eb="4">
      <t>ゴウケイ</t>
    </rPh>
    <phoneticPr fontId="7"/>
  </si>
  <si>
    <t>Ⅰ・Ⅲの合計</t>
    <rPh sb="4" eb="6">
      <t>ゴウケイ</t>
    </rPh>
    <phoneticPr fontId="7"/>
  </si>
  <si>
    <t>機器設置設定費</t>
    <rPh sb="0" eb="2">
      <t>キキ</t>
    </rPh>
    <rPh sb="2" eb="4">
      <t>セッチ</t>
    </rPh>
    <rPh sb="4" eb="6">
      <t>セッテイ</t>
    </rPh>
    <rPh sb="6" eb="7">
      <t>ヒ</t>
    </rPh>
    <phoneticPr fontId="7"/>
  </si>
  <si>
    <t>入札額内訳書（入札書）</t>
    <rPh sb="0" eb="1">
      <t>ニュウ</t>
    </rPh>
    <rPh sb="1" eb="2">
      <t>サツ</t>
    </rPh>
    <rPh sb="2" eb="3">
      <t>ガク</t>
    </rPh>
    <rPh sb="3" eb="4">
      <t>ナイ</t>
    </rPh>
    <rPh sb="4" eb="5">
      <t>ワケ</t>
    </rPh>
    <rPh sb="5" eb="6">
      <t>ショ</t>
    </rPh>
    <rPh sb="7" eb="9">
      <t>ニュウサツ</t>
    </rPh>
    <rPh sb="9" eb="10">
      <t>ショ</t>
    </rPh>
    <phoneticPr fontId="103"/>
  </si>
  <si>
    <t>令和　　年　　月　　日</t>
    <phoneticPr fontId="103"/>
  </si>
  <si>
    <t>宮古テレビ株式会社　宛</t>
    <rPh sb="0" eb="2">
      <t>ミヤコ</t>
    </rPh>
    <rPh sb="5" eb="9">
      <t>カブシキガイシャ</t>
    </rPh>
    <rPh sb="10" eb="11">
      <t>アテ</t>
    </rPh>
    <phoneticPr fontId="7"/>
  </si>
  <si>
    <t>提出者</t>
    <rPh sb="0" eb="3">
      <t>テイシュツシャ</t>
    </rPh>
    <phoneticPr fontId="7"/>
  </si>
  <si>
    <t>金額</t>
    <rPh sb="0" eb="1">
      <t>キン</t>
    </rPh>
    <rPh sb="1" eb="2">
      <t>ガク</t>
    </rPh>
    <phoneticPr fontId="7"/>
  </si>
  <si>
    <t>（消費税含まない）</t>
  </si>
  <si>
    <t>令和７年度宮古テレビケーブルテレビネットワーク耐災害性強化事業（ACAS設備）</t>
    <rPh sb="36" eb="38">
      <t>セツビ</t>
    </rPh>
    <phoneticPr fontId="103"/>
  </si>
  <si>
    <t>入札積算表</t>
    <rPh sb="0" eb="2">
      <t>ニュウサツ</t>
    </rPh>
    <rPh sb="2" eb="4">
      <t>セキサン</t>
    </rPh>
    <rPh sb="4" eb="5">
      <t>ヒョウ</t>
    </rPh>
    <phoneticPr fontId="7"/>
  </si>
  <si>
    <t>件名</t>
    <rPh sb="0" eb="2">
      <t>ケンメイ</t>
    </rPh>
    <phoneticPr fontId="7"/>
  </si>
  <si>
    <t>職種：国交省労務単価電気通信技術者相当</t>
    <rPh sb="0" eb="2">
      <t>ショクシュ</t>
    </rPh>
    <rPh sb="3" eb="6">
      <t>コッコウショウ</t>
    </rPh>
    <rPh sb="6" eb="10">
      <t>ロウムタンカ</t>
    </rPh>
    <rPh sb="10" eb="14">
      <t>デンキツウシン</t>
    </rPh>
    <rPh sb="14" eb="17">
      <t>ギジュツシャ</t>
    </rPh>
    <rPh sb="17" eb="19">
      <t>ソウトウ</t>
    </rPh>
    <phoneticPr fontId="7"/>
  </si>
  <si>
    <t>職種：国交省労務単価電気通信技術員相当</t>
    <rPh sb="0" eb="2">
      <t>ショクシュ</t>
    </rPh>
    <rPh sb="3" eb="6">
      <t>コッコウショウ</t>
    </rPh>
    <rPh sb="6" eb="10">
      <t>ロウムタンカ</t>
    </rPh>
    <rPh sb="10" eb="14">
      <t>デンキツウシン</t>
    </rPh>
    <rPh sb="14" eb="16">
      <t>ギジュツ</t>
    </rPh>
    <rPh sb="16" eb="17">
      <t>イン</t>
    </rPh>
    <rPh sb="17" eb="19">
      <t>ソウトウ</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</si>
</sst>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6">
    <numFmt numFmtId="5" formatCode="&quot;¥&quot;#,##0;&quot;¥&quot;\-#,##0"/>
    <numFmt numFmtId="6" formatCode="&quot;¥&quot;#,##0;[Red]&quot;¥&quot;\-#,##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Red]\(#,##0\)"/>
    <numFmt numFmtId="177" formatCode="0_);[Red]\(0\)"/>
    <numFmt numFmtId="178" formatCode="&quot;$&quot;#,##0;\-&quot;$&quot;#,##0"/>
    <numFmt numFmtId="179" formatCode="#,##0.00_ ;[Red]&quot;¥&quot;\!\-#,##0.00&quot;¥&quot;\!\ "/>
    <numFmt numFmtId="180" formatCode="General_)"/>
    <numFmt numFmtId="181" formatCode="_(&quot;$&quot;* #,##0.0_);_(&quot;$&quot;* \(#,##0.0\);_(&quot;$&quot;* &quot;-&quot;??_);_(@_)"/>
    <numFmt numFmtId="182" formatCode="&quot;SFr.&quot;#,##0;[Red]&quot;SFr.&quot;\-#,##0"/>
    <numFmt numFmtId="183" formatCode="0.0%"/>
    <numFmt numFmtId="184" formatCode="0.000"/>
    <numFmt numFmtId="185" formatCode="yy/mm"/>
    <numFmt numFmtId="186" formatCode="yy\-mm\-dd"/>
    <numFmt numFmtId="187" formatCode="&quot;$&quot;#,##0_);\(&quot;$&quot;#,##0\)"/>
    <numFmt numFmtId="188" formatCode="&quot;$&quot;#,##0_);[Red]\(&quot;$&quot;#,##0\)"/>
    <numFmt numFmtId="189" formatCode="&quot;$&quot;#,##0.00_);[Red]\(&quot;$&quot;#,##0.00\)"/>
    <numFmt numFmtId="190" formatCode="0.000000_ "/>
    <numFmt numFmtId="191" formatCode="0.0&quot;（ヶ月）&quot;"/>
    <numFmt numFmtId="192" formatCode="#,##0_ "/>
    <numFmt numFmtId="193" formatCode="#,###&quot;（千円）&quot;"/>
    <numFmt numFmtId="194" formatCode="&quot;（ &quot;#,##0\ &quot;以下 )&quot;"/>
  </numFmts>
  <fonts count="120">
    <font>
      <sz val="11"/>
      <color theme="1"/>
      <name val="ＭＳ Ｐ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2"/>
      <name val="ＭＳ 明朝"/>
      <family val="1"/>
      <charset val="128"/>
    </font>
    <font>
      <sz val="10"/>
      <name val="ＭＳ Ｐ明朝"/>
      <family val="1"/>
      <charset val="128"/>
    </font>
    <font>
      <sz val="6"/>
      <name val="ＭＳ Ｐ明朝"/>
      <family val="1"/>
      <charset val="128"/>
    </font>
    <font>
      <sz val="6"/>
      <name val="ＭＳ 明朝"/>
      <family val="1"/>
      <charset val="128"/>
    </font>
    <font>
      <sz val="11"/>
      <name val="ＭＳ Ｐゴシック"/>
      <family val="3"/>
      <charset val="128"/>
    </font>
    <font>
      <sz val="11"/>
      <name val="ＭＳ 明朝"/>
      <family val="1"/>
      <charset val="128"/>
    </font>
    <font>
      <sz val="12"/>
      <name val="Osaka"/>
      <family val="3"/>
      <charset val="128"/>
    </font>
    <font>
      <sz val="12"/>
      <name val="Tms Rmn"/>
      <family val="1"/>
    </font>
    <font>
      <b/>
      <sz val="12"/>
      <name val="Helv"/>
      <family val="2"/>
    </font>
    <font>
      <sz val="12"/>
      <name val="Helv"/>
      <family val="2"/>
    </font>
    <font>
      <sz val="10"/>
      <name val="MS Sans Serif"/>
      <family val="2"/>
    </font>
    <font>
      <sz val="9"/>
      <name val="Times New Roman"/>
      <family val="1"/>
    </font>
    <font>
      <sz val="8"/>
      <name val="Arial"/>
      <family val="2"/>
    </font>
    <font>
      <b/>
      <sz val="12"/>
      <color indexed="9"/>
      <name val="Tms Rmn"/>
      <family val="1"/>
    </font>
    <font>
      <b/>
      <sz val="11"/>
      <name val="Arial"/>
      <family val="2"/>
    </font>
    <font>
      <b/>
      <sz val="12"/>
      <name val="Arial"/>
      <family val="2"/>
    </font>
    <font>
      <sz val="7"/>
      <name val="Small Fonts"/>
      <family val="3"/>
      <charset val="128"/>
    </font>
    <font>
      <sz val="10"/>
      <name val="Arial"/>
      <family val="2"/>
    </font>
    <font>
      <b/>
      <sz val="10"/>
      <name val="MS Sans Serif"/>
      <family val="2"/>
    </font>
    <font>
      <sz val="8"/>
      <color indexed="16"/>
      <name val="Century Schoolbook"/>
      <family val="1"/>
    </font>
    <font>
      <b/>
      <i/>
      <sz val="10"/>
      <name val="Times New Roman"/>
      <family val="1"/>
    </font>
    <font>
      <b/>
      <sz val="11"/>
      <name val="Helv"/>
      <family val="2"/>
    </font>
    <font>
      <b/>
      <sz val="9"/>
      <name val="Times New Roman"/>
      <family val="1"/>
    </font>
    <font>
      <sz val="22"/>
      <name val="ＭＳ 明朝"/>
      <family val="1"/>
      <charset val="128"/>
    </font>
    <font>
      <sz val="10"/>
      <name val="ＭＳ 明朝"/>
      <family val="1"/>
      <charset val="128"/>
    </font>
    <font>
      <sz val="11"/>
      <color indexed="8"/>
      <name val="ＭＳ Ｐゴシック"/>
      <family val="3"/>
      <charset val="128"/>
    </font>
    <font>
      <sz val="8"/>
      <name val="ＭＳ Ｐゴシック"/>
      <family val="3"/>
      <charset val="128"/>
    </font>
    <font>
      <sz val="12"/>
      <name val="ＭＳ Ｐゴシック"/>
      <family val="3"/>
      <charset val="128"/>
    </font>
    <font>
      <sz val="10"/>
      <name val="ｺﾞｼｯｸ"/>
      <family val="3"/>
      <charset val="128"/>
    </font>
    <font>
      <sz val="14"/>
      <name val="ＭＳ 明朝"/>
      <family val="1"/>
      <charset val="128"/>
    </font>
    <font>
      <sz val="10"/>
      <name val="ＭＳ Ｐゴシック"/>
      <family val="3"/>
      <charset val="128"/>
    </font>
    <font>
      <b/>
      <sz val="10"/>
      <name val="ＭＳ Ｐゴシック"/>
      <family val="3"/>
      <charset val="128"/>
    </font>
    <font>
      <sz val="6"/>
      <name val="ＭＳ Ｐゴシック"/>
      <family val="3"/>
      <charset val="128"/>
    </font>
    <font>
      <sz val="11"/>
      <color indexed="10"/>
      <name val="ＭＳ Ｐゴシック"/>
      <family val="3"/>
      <charset val="128"/>
    </font>
    <font>
      <sz val="10"/>
      <color theme="1"/>
      <name val="ＭＳ Ｐゴシック"/>
      <family val="3"/>
      <charset val="128"/>
    </font>
    <font>
      <sz val="11"/>
      <name val="明朝"/>
      <family val="1"/>
      <charset val="128"/>
    </font>
    <font>
      <sz val="11"/>
      <color indexed="9"/>
      <name val="ＭＳ Ｐゴシック"/>
      <family val="3"/>
      <charset val="128"/>
    </font>
    <font>
      <sz val="10"/>
      <color indexed="55"/>
      <name val="Arial"/>
      <family val="2"/>
    </font>
    <font>
      <b/>
      <sz val="10"/>
      <name val="Geneva"/>
      <family val="2"/>
    </font>
    <font>
      <b/>
      <sz val="10"/>
      <name val="Helv"/>
      <family val="2"/>
    </font>
    <font>
      <b/>
      <sz val="10"/>
      <name val="Tms Rmn"/>
      <family val="1"/>
    </font>
    <font>
      <sz val="10"/>
      <name val="MS Serif"/>
      <family val="1"/>
    </font>
    <font>
      <sz val="10"/>
      <color indexed="17"/>
      <name val="Arial"/>
      <family val="2"/>
    </font>
    <font>
      <sz val="9"/>
      <name val="ＤＦ平成明朝体W3"/>
      <family val="3"/>
      <charset val="128"/>
    </font>
    <font>
      <sz val="10"/>
      <name val="Geneva"/>
      <family val="2"/>
    </font>
    <font>
      <sz val="10"/>
      <color indexed="16"/>
      <name val="MS Serif"/>
      <family val="1"/>
    </font>
    <font>
      <sz val="10"/>
      <color indexed="48"/>
      <name val="Arial"/>
      <family val="2"/>
    </font>
    <font>
      <sz val="12"/>
      <name val="Courier New"/>
      <family val="3"/>
    </font>
    <font>
      <sz val="8"/>
      <name val="Times New Roman"/>
      <family val="1"/>
    </font>
    <font>
      <sz val="24"/>
      <name val="Courier New"/>
      <family val="3"/>
    </font>
    <font>
      <sz val="8"/>
      <name val="Helv"/>
      <family val="2"/>
    </font>
    <font>
      <b/>
      <sz val="11"/>
      <name val="Helvetica"/>
      <family val="2"/>
    </font>
    <font>
      <sz val="10"/>
      <name val="Times New Roman"/>
      <family val="1"/>
    </font>
    <font>
      <b/>
      <sz val="8"/>
      <color indexed="8"/>
      <name val="Helv"/>
      <family val="2"/>
    </font>
    <font>
      <sz val="12"/>
      <name val="ｹﾙﾅﾁﾃｼ"/>
      <family val="1"/>
      <charset val="128"/>
    </font>
    <font>
      <sz val="10"/>
      <name val="Helv"/>
      <family val="2"/>
    </font>
    <font>
      <b/>
      <sz val="18"/>
      <color indexed="56"/>
      <name val="ＭＳ Ｐゴシック"/>
      <family val="3"/>
      <charset val="128"/>
    </font>
    <font>
      <b/>
      <sz val="11"/>
      <color indexed="9"/>
      <name val="ＭＳ Ｐゴシック"/>
      <family val="3"/>
      <charset val="128"/>
    </font>
    <font>
      <sz val="11"/>
      <name val="ｵｸｿ "/>
      <family val="3"/>
      <charset val="128"/>
    </font>
    <font>
      <sz val="11"/>
      <color indexed="60"/>
      <name val="ＭＳ Ｐゴシック"/>
      <family val="3"/>
      <charset val="128"/>
    </font>
    <font>
      <sz val="11"/>
      <color theme="1"/>
      <name val="ＭＳ Ｐゴシック"/>
      <family val="2"/>
      <scheme val="minor"/>
    </font>
    <font>
      <sz val="10"/>
      <color theme="1"/>
      <name val="ＭＳ Ｐゴシック"/>
      <family val="2"/>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4"/>
      <name val="System"/>
      <family val="2"/>
    </font>
    <font>
      <sz val="9"/>
      <name val="ＭＳ ゴシック"/>
      <family val="3"/>
      <charset val="128"/>
    </font>
    <font>
      <sz val="12"/>
      <color theme="1"/>
      <name val="ＭＳ Ｐゴシック"/>
      <family val="3"/>
      <charset val="128"/>
      <scheme val="minor"/>
    </font>
    <font>
      <sz val="11"/>
      <color theme="1"/>
      <name val="ＭＳ Ｐゴシック"/>
      <family val="3"/>
      <charset val="128"/>
      <scheme val="minor"/>
    </font>
    <font>
      <b/>
      <sz val="12"/>
      <name val="標準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name val="ＭＳ Ｐゴシック"/>
      <family val="3"/>
    </font>
    <font>
      <sz val="11"/>
      <color indexed="17"/>
      <name val="ＭＳ Ｐゴシック"/>
      <family val="3"/>
      <charset val="128"/>
    </font>
    <font>
      <sz val="11"/>
      <color theme="1"/>
      <name val="ＭＳ Ｐ明朝"/>
      <family val="1"/>
      <charset val="128"/>
    </font>
    <font>
      <b/>
      <sz val="10"/>
      <name val="ＭＳ Ｐ明朝"/>
      <family val="1"/>
      <charset val="128"/>
    </font>
    <font>
      <b/>
      <sz val="11"/>
      <name val="ＭＳ Ｐ明朝"/>
      <family val="1"/>
      <charset val="128"/>
    </font>
    <font>
      <sz val="11"/>
      <name val="ＭＳ Ｐ明朝"/>
      <family val="1"/>
      <charset val="128"/>
    </font>
    <font>
      <b/>
      <sz val="8"/>
      <name val="ＭＳ Ｐ明朝"/>
      <family val="1"/>
      <charset val="128"/>
    </font>
    <font>
      <sz val="8"/>
      <name val="ＭＳ Ｐ明朝"/>
      <family val="1"/>
      <charset val="128"/>
    </font>
    <font>
      <b/>
      <sz val="12"/>
      <name val="ＭＳ Ｐ明朝"/>
      <family val="1"/>
      <charset val="128"/>
    </font>
    <font>
      <sz val="11"/>
      <color rgb="FFFF0000"/>
      <name val="ＭＳ Ｐ明朝"/>
      <family val="1"/>
      <charset val="128"/>
    </font>
    <font>
      <sz val="9"/>
      <name val="ＭＳ Ｐ明朝"/>
      <family val="1"/>
      <charset val="128"/>
    </font>
    <font>
      <b/>
      <sz val="14"/>
      <color theme="1"/>
      <name val="ＭＳ Ｐ明朝"/>
      <family val="1"/>
      <charset val="128"/>
    </font>
    <font>
      <b/>
      <sz val="11"/>
      <color theme="1"/>
      <name val="ＭＳ Ｐ明朝"/>
      <family val="1"/>
      <charset val="128"/>
    </font>
    <font>
      <sz val="9"/>
      <color theme="1"/>
      <name val="ＭＳ Ｐ明朝"/>
      <family val="1"/>
      <charset val="128"/>
    </font>
    <font>
      <sz val="10"/>
      <color theme="1"/>
      <name val="ＭＳ Ｐ明朝"/>
      <family val="1"/>
      <charset val="128"/>
    </font>
    <font>
      <b/>
      <sz val="12"/>
      <color theme="1"/>
      <name val="ＭＳ Ｐ明朝"/>
      <family val="1"/>
      <charset val="128"/>
    </font>
    <font>
      <sz val="11"/>
      <color rgb="FF00B0F0"/>
      <name val="ＭＳ Ｐ明朝"/>
      <family val="1"/>
      <charset val="128"/>
    </font>
    <font>
      <sz val="10"/>
      <color rgb="FFFF0000"/>
      <name val="ＭＳ Ｐ明朝"/>
      <family val="1"/>
      <charset val="128"/>
    </font>
    <font>
      <sz val="9"/>
      <color rgb="FFFF0000"/>
      <name val="ＭＳ Ｐ明朝"/>
      <family val="1"/>
      <charset val="128"/>
    </font>
    <font>
      <b/>
      <sz val="14"/>
      <name val="ＭＳ Ｐゴシック"/>
      <family val="3"/>
      <charset val="128"/>
    </font>
    <font>
      <b/>
      <sz val="12"/>
      <name val="ＭＳ Ｐゴシック"/>
      <family val="3"/>
      <charset val="128"/>
    </font>
    <font>
      <sz val="6"/>
      <name val="ＭＳ Ｐゴシック"/>
      <family val="2"/>
      <charset val="128"/>
      <scheme val="minor"/>
    </font>
    <font>
      <sz val="11"/>
      <color theme="1"/>
      <name val="ＭＳ Ｐゴシック"/>
      <family val="3"/>
      <charset val="128"/>
    </font>
    <font>
      <b/>
      <sz val="12"/>
      <color theme="1"/>
      <name val="ＭＳ Ｐゴシック"/>
      <family val="3"/>
      <charset val="128"/>
    </font>
    <font>
      <b/>
      <sz val="11"/>
      <name val="ＭＳ Ｐゴシック"/>
      <family val="3"/>
      <charset val="128"/>
    </font>
    <font>
      <sz val="12"/>
      <color theme="1"/>
      <name val="ＭＳ Ｐゴシック"/>
      <family val="3"/>
      <charset val="128"/>
    </font>
    <font>
      <sz val="9"/>
      <color theme="1"/>
      <name val="ＭＳ Ｐゴシック"/>
      <family val="3"/>
      <charset val="128"/>
    </font>
    <font>
      <b/>
      <sz val="11"/>
      <color theme="1"/>
      <name val="ＭＳ Ｐゴシック"/>
      <family val="3"/>
      <charset val="128"/>
    </font>
    <font>
      <b/>
      <sz val="11"/>
      <color theme="1"/>
      <name val="ＭＳ Ｐゴシック"/>
      <family val="3"/>
      <charset val="128"/>
      <scheme val="minor"/>
    </font>
    <font>
      <sz val="11"/>
      <color theme="1"/>
      <name val="Segoe UI Symbol"/>
      <family val="2"/>
      <charset val="1"/>
    </font>
    <font>
      <b/>
      <sz val="10"/>
      <color theme="1"/>
      <name val="ＭＳ Ｐゴシック"/>
      <family val="3"/>
      <charset val="128"/>
    </font>
    <font>
      <sz val="16"/>
      <name val="ＭＳ Ｐゴシック"/>
      <family val="3"/>
      <charset val="128"/>
    </font>
    <font>
      <sz val="14"/>
      <color theme="1"/>
      <name val="ＭＳ 明朝"/>
      <family val="1"/>
      <charset val="128"/>
    </font>
    <font>
      <sz val="11"/>
      <color theme="1"/>
      <name val="ＭＳ 明朝"/>
      <family val="1"/>
      <charset val="128"/>
    </font>
    <font>
      <sz val="12"/>
      <color theme="1"/>
      <name val="ＭＳ 明朝"/>
      <family val="1"/>
      <charset val="128"/>
    </font>
    <font>
      <sz val="12"/>
      <color theme="1"/>
      <name val="ＭＳ Ｐゴシック"/>
      <family val="2"/>
      <charset val="128"/>
      <scheme val="minor"/>
    </font>
    <font>
      <sz val="10"/>
      <color theme="1"/>
      <name val="ＭＳ 明朝"/>
      <family val="1"/>
      <charset val="128"/>
    </font>
    <font>
      <sz val="10"/>
      <color theme="1"/>
      <name val="ＭＳ Ｐゴシック"/>
      <family val="2"/>
      <charset val="128"/>
      <scheme val="minor"/>
    </font>
  </fonts>
  <fills count="35">
    <fill>
      <patternFill patternType="none"/>
    </fill>
    <fill>
      <patternFill patternType="gray125"/>
    </fill>
    <fill>
      <patternFill patternType="solid">
        <fgColor indexed="22"/>
        <bgColor indexed="64"/>
      </patternFill>
    </fill>
    <fill>
      <patternFill patternType="solid">
        <fgColor indexed="65"/>
        <bgColor indexed="64"/>
      </patternFill>
    </fill>
    <fill>
      <patternFill patternType="solid">
        <fgColor indexed="26"/>
        <bgColor indexed="64"/>
      </patternFill>
    </fill>
    <fill>
      <patternFill patternType="mediumGray">
        <fgColor indexed="22"/>
      </patternFill>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gray0625"/>
    </fill>
    <fill>
      <patternFill patternType="solid">
        <fgColor indexed="13"/>
        <bgColor indexed="64"/>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rgb="FFFFFF00"/>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79998168889431442"/>
        <bgColor indexed="64"/>
      </patternFill>
    </fill>
    <fill>
      <patternFill patternType="solid">
        <fgColor rgb="FF00B0F0"/>
        <bgColor indexed="64"/>
      </patternFill>
    </fill>
  </fills>
  <borders count="98">
    <border>
      <left/>
      <right/>
      <top/>
      <bottom/>
      <diagonal/>
    </border>
    <border>
      <left style="thin">
        <color indexed="64"/>
      </left>
      <right style="hair">
        <color indexed="64"/>
      </right>
      <top style="hair">
        <color indexed="64"/>
      </top>
      <bottom style="hair">
        <color indexed="64"/>
      </bottom>
      <diagonal/>
    </border>
    <border>
      <left/>
      <right/>
      <top style="medium">
        <color indexed="64"/>
      </top>
      <bottom style="medium">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indexed="64"/>
      </bottom>
      <diagonal/>
    </border>
    <border>
      <left style="thin">
        <color indexed="64"/>
      </left>
      <right style="thin">
        <color indexed="64"/>
      </right>
      <top style="dotted">
        <color indexed="64"/>
      </top>
      <bottom style="dotted">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bottom style="thin">
        <color indexed="64"/>
      </bottom>
      <diagonal/>
    </border>
    <border>
      <left style="medium">
        <color indexed="64"/>
      </left>
      <right style="thin">
        <color indexed="64"/>
      </right>
      <top style="hair">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style="medium">
        <color indexed="64"/>
      </right>
      <top style="hair">
        <color indexed="64"/>
      </top>
      <bottom style="hair">
        <color indexed="64"/>
      </bottom>
      <diagonal/>
    </border>
    <border>
      <left style="medium">
        <color indexed="64"/>
      </left>
      <right style="thin">
        <color indexed="64"/>
      </right>
      <top style="hair">
        <color indexed="64"/>
      </top>
      <bottom/>
      <diagonal/>
    </border>
    <border>
      <left style="thin">
        <color indexed="64"/>
      </left>
      <right style="thin">
        <color indexed="64"/>
      </right>
      <top style="hair">
        <color indexed="64"/>
      </top>
      <bottom/>
      <diagonal/>
    </border>
    <border>
      <left style="thin">
        <color indexed="64"/>
      </left>
      <right style="medium">
        <color indexed="64"/>
      </right>
      <top style="hair">
        <color indexed="64"/>
      </top>
      <bottom/>
      <diagonal/>
    </border>
    <border>
      <left style="medium">
        <color indexed="64"/>
      </left>
      <right style="thin">
        <color indexed="64"/>
      </right>
      <top style="hair">
        <color indexed="64"/>
      </top>
      <bottom style="thin">
        <color indexed="64"/>
      </bottom>
      <diagonal/>
    </border>
    <border>
      <left style="thin">
        <color indexed="64"/>
      </left>
      <right style="thin">
        <color indexed="64"/>
      </right>
      <top style="hair">
        <color indexed="64"/>
      </top>
      <bottom style="thin">
        <color indexed="64"/>
      </bottom>
      <diagonal/>
    </border>
    <border>
      <left style="thin">
        <color indexed="64"/>
      </left>
      <right style="medium">
        <color indexed="64"/>
      </right>
      <top style="hair">
        <color indexed="64"/>
      </top>
      <bottom style="thin">
        <color indexed="64"/>
      </bottom>
      <diagonal/>
    </border>
    <border>
      <left style="medium">
        <color indexed="64"/>
      </left>
      <right style="thin">
        <color indexed="64"/>
      </right>
      <top/>
      <bottom style="hair">
        <color indexed="64"/>
      </bottom>
      <diagonal/>
    </border>
    <border>
      <left style="thin">
        <color indexed="64"/>
      </left>
      <right style="thin">
        <color indexed="64"/>
      </right>
      <top/>
      <bottom style="hair">
        <color indexed="64"/>
      </bottom>
      <diagonal/>
    </border>
    <border>
      <left style="thin">
        <color indexed="64"/>
      </left>
      <right style="medium">
        <color indexed="64"/>
      </right>
      <top/>
      <bottom style="hair">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medium">
        <color indexed="64"/>
      </right>
      <top style="medium">
        <color indexed="64"/>
      </top>
      <bottom style="double">
        <color indexed="64"/>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top/>
      <bottom/>
      <diagonal/>
    </border>
    <border>
      <left style="thin">
        <color indexed="64"/>
      </left>
      <right style="medium">
        <color indexed="64"/>
      </right>
      <top/>
      <bottom/>
      <diagonal/>
    </border>
    <border>
      <left style="thin">
        <color indexed="64"/>
      </left>
      <right style="medium">
        <color indexed="64"/>
      </right>
      <top style="hair">
        <color indexed="64"/>
      </top>
      <bottom style="medium">
        <color indexed="64"/>
      </bottom>
      <diagonal/>
    </border>
    <border>
      <left style="thin">
        <color indexed="64"/>
      </left>
      <right style="thin">
        <color indexed="64"/>
      </right>
      <top style="hair">
        <color indexed="64"/>
      </top>
      <bottom style="medium">
        <color indexed="64"/>
      </bottom>
      <diagonal/>
    </border>
    <border>
      <left style="medium">
        <color indexed="64"/>
      </left>
      <right style="thin">
        <color indexed="64"/>
      </right>
      <top style="hair">
        <color indexed="64"/>
      </top>
      <bottom style="medium">
        <color indexed="64"/>
      </bottom>
      <diagonal/>
    </border>
    <border>
      <left style="thin">
        <color indexed="64"/>
      </left>
      <right style="medium">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medium">
        <color indexed="64"/>
      </left>
      <right style="thin">
        <color indexed="64"/>
      </right>
      <top style="thin">
        <color indexed="64"/>
      </top>
      <bottom style="hair">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bottom style="thin">
        <color indexed="64"/>
      </bottom>
      <diagonal/>
    </border>
    <border>
      <left style="thin">
        <color indexed="48"/>
      </left>
      <right style="thin">
        <color indexed="48"/>
      </right>
      <top style="thin">
        <color indexed="48"/>
      </top>
      <bottom style="thin">
        <color indexed="48"/>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8"/>
      </left>
      <right style="thin">
        <color indexed="8"/>
      </right>
      <top style="hair">
        <color indexed="8"/>
      </top>
      <bottom style="hair">
        <color indexed="8"/>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
      <left style="medium">
        <color indexed="64"/>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style="medium">
        <color indexed="64"/>
      </right>
      <top/>
      <bottom style="double">
        <color indexed="64"/>
      </bottom>
      <diagonal/>
    </border>
    <border>
      <left style="thick">
        <color auto="1"/>
      </left>
      <right/>
      <top style="thick">
        <color auto="1"/>
      </top>
      <bottom/>
      <diagonal/>
    </border>
    <border>
      <left/>
      <right/>
      <top style="thick">
        <color auto="1"/>
      </top>
      <bottom/>
      <diagonal/>
    </border>
    <border>
      <left/>
      <right style="thick">
        <color auto="1"/>
      </right>
      <top style="thick">
        <color auto="1"/>
      </top>
      <bottom/>
      <diagonal/>
    </border>
    <border>
      <left style="thick">
        <color auto="1"/>
      </left>
      <right/>
      <top/>
      <bottom/>
      <diagonal/>
    </border>
    <border>
      <left/>
      <right style="thick">
        <color auto="1"/>
      </right>
      <top/>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ck">
        <color auto="1"/>
      </left>
      <right/>
      <top/>
      <bottom style="thick">
        <color auto="1"/>
      </bottom>
      <diagonal/>
    </border>
    <border>
      <left/>
      <right/>
      <top/>
      <bottom style="thick">
        <color auto="1"/>
      </bottom>
      <diagonal/>
    </border>
    <border>
      <left/>
      <right style="thick">
        <color auto="1"/>
      </right>
      <top/>
      <bottom style="thick">
        <color auto="1"/>
      </bottom>
      <diagonal/>
    </border>
    <border>
      <left style="medium">
        <color indexed="64"/>
      </left>
      <right style="thin">
        <color indexed="64"/>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style="thin">
        <color indexed="64"/>
      </left>
      <right style="medium">
        <color indexed="64"/>
      </right>
      <top style="medium">
        <color indexed="64"/>
      </top>
      <bottom style="hair">
        <color indexed="64"/>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right style="thin">
        <color auto="1"/>
      </right>
      <top/>
      <bottom style="thin">
        <color auto="1"/>
      </bottom>
      <diagonal/>
    </border>
    <border>
      <left/>
      <right style="thin">
        <color auto="1"/>
      </right>
      <top style="medium">
        <color auto="1"/>
      </top>
      <bottom style="medium">
        <color auto="1"/>
      </bottom>
      <diagonal/>
    </border>
    <border>
      <left style="medium">
        <color indexed="64"/>
      </left>
      <right style="thin">
        <color indexed="64"/>
      </right>
      <top style="double">
        <color indexed="64"/>
      </top>
      <bottom style="medium">
        <color indexed="64"/>
      </bottom>
      <diagonal/>
    </border>
    <border>
      <left style="thin">
        <color indexed="64"/>
      </left>
      <right style="thin">
        <color indexed="64"/>
      </right>
      <top style="double">
        <color indexed="64"/>
      </top>
      <bottom style="medium">
        <color indexed="64"/>
      </bottom>
      <diagonal/>
    </border>
    <border>
      <left style="thin">
        <color indexed="64"/>
      </left>
      <right style="medium">
        <color indexed="64"/>
      </right>
      <top style="double">
        <color indexed="64"/>
      </top>
      <bottom style="medium">
        <color indexed="64"/>
      </bottom>
      <diagonal/>
    </border>
  </borders>
  <cellStyleXfs count="353">
    <xf numFmtId="0" fontId="0" fillId="0" borderId="0">
      <alignment vertical="center"/>
    </xf>
    <xf numFmtId="0" fontId="10" fillId="0" borderId="0"/>
    <xf numFmtId="0" fontId="5" fillId="0" borderId="0"/>
    <xf numFmtId="0" fontId="10" fillId="0" borderId="0"/>
    <xf numFmtId="0" fontId="5" fillId="0" borderId="1" applyNumberFormat="0" applyFont="0" applyFill="0" applyAlignment="0" applyProtection="0"/>
    <xf numFmtId="178" fontId="11" fillId="0" borderId="0" applyFont="0" applyFill="0" applyBorder="0" applyAlignment="0" applyProtection="0">
      <alignment horizontal="right"/>
    </xf>
    <xf numFmtId="0" fontId="12" fillId="0" borderId="0" applyNumberFormat="0" applyFill="0" applyBorder="0" applyAlignment="0" applyProtection="0"/>
    <xf numFmtId="179" fontId="9" fillId="0" borderId="0" applyFill="0" applyBorder="0" applyAlignment="0"/>
    <xf numFmtId="180" fontId="13" fillId="0" borderId="0"/>
    <xf numFmtId="180" fontId="14" fillId="0" borderId="0"/>
    <xf numFmtId="180" fontId="14" fillId="0" borderId="0"/>
    <xf numFmtId="180" fontId="14" fillId="0" borderId="0"/>
    <xf numFmtId="180" fontId="14" fillId="0" borderId="0"/>
    <xf numFmtId="180" fontId="14" fillId="0" borderId="0"/>
    <xf numFmtId="180" fontId="14" fillId="0" borderId="0"/>
    <xf numFmtId="180" fontId="14" fillId="0" borderId="0"/>
    <xf numFmtId="38" fontId="15" fillId="0" borderId="0" applyFont="0" applyFill="0" applyBorder="0" applyAlignment="0" applyProtection="0"/>
    <xf numFmtId="40" fontId="15" fillId="0" borderId="0" applyFont="0" applyFill="0" applyBorder="0" applyAlignment="0" applyProtection="0"/>
    <xf numFmtId="0" fontId="16" fillId="0" borderId="0">
      <alignment horizontal="left"/>
    </xf>
    <xf numFmtId="38" fontId="17" fillId="2" borderId="0" applyNumberFormat="0" applyBorder="0" applyAlignment="0" applyProtection="0"/>
    <xf numFmtId="0" fontId="18" fillId="3" borderId="0"/>
    <xf numFmtId="181" fontId="19" fillId="0" borderId="0" applyNumberFormat="0" applyFill="0" applyBorder="0" applyProtection="0">
      <alignment horizontal="right"/>
    </xf>
    <xf numFmtId="0" fontId="20" fillId="0" borderId="2" applyNumberFormat="0" applyAlignment="0" applyProtection="0">
      <alignment horizontal="left" vertical="center"/>
    </xf>
    <xf numFmtId="0" fontId="20" fillId="0" borderId="3">
      <alignment horizontal="left" vertical="center"/>
    </xf>
    <xf numFmtId="10" fontId="17" fillId="4" borderId="4" applyNumberFormat="0" applyBorder="0" applyAlignment="0" applyProtection="0"/>
    <xf numFmtId="37" fontId="21" fillId="0" borderId="0"/>
    <xf numFmtId="182" fontId="9" fillId="0" borderId="0"/>
    <xf numFmtId="183" fontId="22" fillId="0" borderId="0" applyFont="0" applyFill="0" applyBorder="0" applyAlignment="0" applyProtection="0"/>
    <xf numFmtId="10" fontId="22" fillId="0" borderId="0" applyFont="0" applyFill="0" applyBorder="0" applyAlignment="0" applyProtection="0"/>
    <xf numFmtId="4" fontId="16" fillId="0" borderId="0">
      <alignment horizontal="right"/>
    </xf>
    <xf numFmtId="0" fontId="15" fillId="0" borderId="0" applyNumberFormat="0" applyFont="0" applyFill="0" applyBorder="0" applyAlignment="0" applyProtection="0">
      <alignment horizontal="left"/>
    </xf>
    <xf numFmtId="15" fontId="15" fillId="0" borderId="0" applyFont="0" applyFill="0" applyBorder="0" applyAlignment="0" applyProtection="0"/>
    <xf numFmtId="4" fontId="15" fillId="0" borderId="0" applyFont="0" applyFill="0" applyBorder="0" applyAlignment="0" applyProtection="0"/>
    <xf numFmtId="0" fontId="23" fillId="0" borderId="5">
      <alignment horizontal="center"/>
    </xf>
    <xf numFmtId="3" fontId="15" fillId="0" borderId="0" applyFont="0" applyFill="0" applyBorder="0" applyAlignment="0" applyProtection="0"/>
    <xf numFmtId="0" fontId="15" fillId="5" borderId="0" applyNumberFormat="0" applyFont="0" applyBorder="0" applyAlignment="0" applyProtection="0"/>
    <xf numFmtId="4" fontId="24" fillId="0" borderId="0">
      <alignment horizontal="right"/>
    </xf>
    <xf numFmtId="0" fontId="25" fillId="0" borderId="0">
      <alignment horizontal="left"/>
    </xf>
    <xf numFmtId="0" fontId="26" fillId="0" borderId="0"/>
    <xf numFmtId="0" fontId="27" fillId="0" borderId="0">
      <alignment horizontal="center"/>
    </xf>
    <xf numFmtId="0" fontId="28" fillId="0" borderId="0">
      <alignment vertical="center"/>
    </xf>
    <xf numFmtId="9" fontId="5" fillId="0" borderId="0" applyFont="0" applyFill="0" applyBorder="0" applyAlignment="0" applyProtection="0"/>
    <xf numFmtId="0" fontId="9" fillId="0" borderId="6"/>
    <xf numFmtId="0" fontId="29" fillId="0" borderId="0">
      <alignment vertical="center"/>
    </xf>
    <xf numFmtId="38" fontId="5" fillId="0" borderId="0" applyFont="0" applyFill="0" applyBorder="0" applyAlignment="0" applyProtection="0"/>
    <xf numFmtId="38" fontId="30"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alignment vertical="center"/>
    </xf>
    <xf numFmtId="38" fontId="10" fillId="0" borderId="0" applyFont="0" applyFill="0" applyBorder="0" applyAlignment="0" applyProtection="0"/>
    <xf numFmtId="184" fontId="10" fillId="0" borderId="0"/>
    <xf numFmtId="0" fontId="31" fillId="0" borderId="4" applyFont="0" applyFill="0" applyBorder="0" applyProtection="0">
      <alignment horizontal="left" vertical="top"/>
    </xf>
    <xf numFmtId="6" fontId="9" fillId="0" borderId="0" applyFont="0" applyFill="0" applyBorder="0" applyAlignment="0" applyProtection="0"/>
    <xf numFmtId="0" fontId="5" fillId="0" borderId="0"/>
    <xf numFmtId="0" fontId="9" fillId="0" borderId="0">
      <alignment vertical="center"/>
    </xf>
    <xf numFmtId="0" fontId="9" fillId="0" borderId="0">
      <alignment vertical="center"/>
    </xf>
    <xf numFmtId="0" fontId="9" fillId="0" borderId="0"/>
    <xf numFmtId="0" fontId="29" fillId="0" borderId="0"/>
    <xf numFmtId="0" fontId="32" fillId="0" borderId="0"/>
    <xf numFmtId="0" fontId="30" fillId="0" borderId="0">
      <alignment vertical="center"/>
    </xf>
    <xf numFmtId="0" fontId="9" fillId="0" borderId="0">
      <alignment vertical="center"/>
    </xf>
    <xf numFmtId="0" fontId="10" fillId="0" borderId="0"/>
    <xf numFmtId="0" fontId="33" fillId="0" borderId="0"/>
    <xf numFmtId="1" fontId="9" fillId="0" borderId="0">
      <alignment horizontal="right"/>
    </xf>
    <xf numFmtId="0" fontId="34" fillId="0" borderId="0"/>
    <xf numFmtId="38" fontId="35" fillId="0" borderId="0" applyFont="0" applyFill="0" applyBorder="0" applyAlignment="0" applyProtection="0">
      <alignment vertical="center"/>
    </xf>
    <xf numFmtId="0" fontId="9" fillId="0" borderId="0"/>
    <xf numFmtId="38" fontId="9" fillId="0" borderId="0" applyFont="0" applyFill="0" applyBorder="0" applyAlignment="0" applyProtection="0"/>
    <xf numFmtId="6" fontId="9" fillId="0" borderId="0" applyFont="0" applyFill="0" applyBorder="0" applyAlignment="0" applyProtection="0">
      <alignment vertical="center"/>
    </xf>
    <xf numFmtId="9" fontId="35" fillId="0" borderId="0" applyFont="0" applyFill="0" applyBorder="0" applyAlignment="0" applyProtection="0">
      <alignment vertical="center"/>
    </xf>
    <xf numFmtId="38" fontId="9" fillId="0" borderId="0" applyFont="0" applyFill="0" applyBorder="0" applyAlignment="0" applyProtection="0"/>
    <xf numFmtId="0" fontId="9" fillId="0" borderId="0"/>
    <xf numFmtId="0" fontId="30" fillId="0" borderId="0"/>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6"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7"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8"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14"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9"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2"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30" fillId="15" borderId="0" applyNumberFormat="0" applyBorder="0" applyAlignment="0" applyProtection="0">
      <alignment vertical="center"/>
    </xf>
    <xf numFmtId="0" fontId="41" fillId="16" borderId="0" applyNumberFormat="0" applyBorder="0" applyAlignment="0" applyProtection="0">
      <alignment vertical="center"/>
    </xf>
    <xf numFmtId="0" fontId="41" fillId="13" borderId="0" applyNumberFormat="0" applyBorder="0" applyAlignment="0" applyProtection="0">
      <alignment vertical="center"/>
    </xf>
    <xf numFmtId="0" fontId="41" fillId="14"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1" fillId="19" borderId="0" applyNumberFormat="0" applyBorder="0" applyAlignment="0" applyProtection="0">
      <alignment vertical="center"/>
    </xf>
    <xf numFmtId="0" fontId="42" fillId="0" borderId="0" applyNumberFormat="0" applyFill="0" applyBorder="0" applyAlignment="0">
      <alignment horizontal="left"/>
    </xf>
    <xf numFmtId="0" fontId="43" fillId="0" borderId="51" applyFill="0" applyBorder="0"/>
    <xf numFmtId="0" fontId="44" fillId="0" borderId="0"/>
    <xf numFmtId="0" fontId="45" fillId="20" borderId="4">
      <alignment horizontal="center" vertical="center" wrapText="1"/>
    </xf>
    <xf numFmtId="0" fontId="46" fillId="0" borderId="0" applyNumberFormat="0" applyAlignment="0">
      <alignment horizontal="left"/>
    </xf>
    <xf numFmtId="185" fontId="40" fillId="0" borderId="0" applyFont="0" applyFill="0" applyBorder="0" applyAlignment="0" applyProtection="0"/>
    <xf numFmtId="186" fontId="40" fillId="0" borderId="0" applyFont="0" applyFill="0" applyBorder="0" applyAlignment="0" applyProtection="0"/>
    <xf numFmtId="14" fontId="12" fillId="0" borderId="4" applyFill="0" applyBorder="0" applyProtection="0">
      <alignment horizontal="center" vertical="center"/>
    </xf>
    <xf numFmtId="3" fontId="47" fillId="0" borderId="0" applyNumberFormat="0" applyFill="0" applyBorder="0" applyAlignment="0">
      <protection locked="0"/>
    </xf>
    <xf numFmtId="0" fontId="48" fillId="0" borderId="12" applyFill="0" applyBorder="0" applyAlignment="0" applyProtection="0"/>
    <xf numFmtId="6" fontId="48" fillId="0" borderId="0"/>
    <xf numFmtId="187" fontId="49" fillId="0" borderId="51" applyFill="0" applyBorder="0" applyAlignment="0" applyProtection="0"/>
    <xf numFmtId="0" fontId="50" fillId="0" borderId="0" applyNumberFormat="0" applyAlignment="0">
      <alignment horizontal="left"/>
    </xf>
    <xf numFmtId="0" fontId="20" fillId="0" borderId="3">
      <alignment horizontal="left" vertical="center"/>
    </xf>
    <xf numFmtId="0" fontId="20" fillId="0" borderId="3">
      <alignment horizontal="left" vertical="center"/>
    </xf>
    <xf numFmtId="10" fontId="17" fillId="4" borderId="4" applyNumberFormat="0" applyBorder="0" applyAlignment="0" applyProtection="0"/>
    <xf numFmtId="10" fontId="17" fillId="4" borderId="4" applyNumberFormat="0" applyBorder="0" applyAlignment="0" applyProtection="0"/>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 fontId="51" fillId="0" borderId="52" applyNumberFormat="0" applyFill="0" applyAlignment="0">
      <protection locked="0"/>
    </xf>
    <xf numFmtId="38" fontId="15" fillId="0" borderId="0" applyFont="0" applyFill="0" applyBorder="0" applyAlignment="0" applyProtection="0"/>
    <xf numFmtId="40" fontId="15" fillId="0" borderId="0" applyFont="0" applyFill="0" applyBorder="0" applyAlignment="0" applyProtection="0"/>
    <xf numFmtId="0" fontId="26" fillId="0" borderId="5"/>
    <xf numFmtId="188" fontId="15" fillId="0" borderId="0" applyFont="0" applyFill="0" applyBorder="0" applyAlignment="0" applyProtection="0"/>
    <xf numFmtId="189" fontId="15" fillId="0" borderId="0" applyFont="0" applyFill="0" applyBorder="0" applyAlignment="0" applyProtection="0"/>
    <xf numFmtId="0" fontId="45" fillId="20" borderId="4" applyBorder="0">
      <alignment horizontal="centerContinuous" vertical="center" wrapText="1"/>
    </xf>
    <xf numFmtId="0" fontId="52" fillId="21" borderId="4" applyNumberFormat="0" applyFont="0" applyBorder="0" applyAlignment="0" applyProtection="0">
      <alignment vertical="center"/>
    </xf>
    <xf numFmtId="0" fontId="52" fillId="21" borderId="4" applyNumberFormat="0" applyFont="0" applyBorder="0" applyAlignment="0" applyProtection="0">
      <alignment vertical="center"/>
    </xf>
    <xf numFmtId="0" fontId="52" fillId="21" borderId="4" applyNumberFormat="0" applyFont="0" applyBorder="0" applyAlignment="0" applyProtection="0">
      <alignment vertical="center"/>
    </xf>
    <xf numFmtId="0" fontId="53" fillId="0" borderId="0"/>
    <xf numFmtId="0" fontId="40" fillId="0" borderId="0"/>
    <xf numFmtId="0" fontId="54" fillId="0" borderId="4" applyProtection="0">
      <alignment vertical="center"/>
    </xf>
    <xf numFmtId="0" fontId="54" fillId="0" borderId="4" applyProtection="0">
      <alignment vertical="center"/>
    </xf>
    <xf numFmtId="0" fontId="54" fillId="0" borderId="4" applyProtection="0">
      <alignment vertical="center"/>
    </xf>
    <xf numFmtId="30" fontId="55" fillId="0" borderId="0" applyNumberFormat="0" applyFill="0" applyBorder="0" applyAlignment="0" applyProtection="0">
      <alignment horizontal="left"/>
    </xf>
    <xf numFmtId="0" fontId="56" fillId="0" borderId="0">
      <alignment horizontal="center" vertical="center" wrapText="1"/>
    </xf>
    <xf numFmtId="1" fontId="57" fillId="0" borderId="0" applyBorder="0">
      <alignment horizontal="left" vertical="top" wrapText="1"/>
    </xf>
    <xf numFmtId="40" fontId="58" fillId="0" borderId="0" applyBorder="0">
      <alignment horizontal="right"/>
    </xf>
    <xf numFmtId="0" fontId="12" fillId="0" borderId="4" applyFill="0" applyBorder="0" applyProtection="0">
      <alignment horizontal="left" vertical="center" wrapText="1"/>
    </xf>
    <xf numFmtId="0" fontId="41" fillId="22" borderId="0" applyNumberFormat="0" applyBorder="0" applyAlignment="0" applyProtection="0">
      <alignment vertical="center"/>
    </xf>
    <xf numFmtId="0" fontId="41" fillId="23" borderId="0" applyNumberFormat="0" applyBorder="0" applyAlignment="0" applyProtection="0">
      <alignment vertical="center"/>
    </xf>
    <xf numFmtId="0" fontId="41" fillId="24" borderId="0" applyNumberFormat="0" applyBorder="0" applyAlignment="0" applyProtection="0">
      <alignment vertical="center"/>
    </xf>
    <xf numFmtId="0" fontId="41" fillId="17" borderId="0" applyNumberFormat="0" applyBorder="0" applyAlignment="0" applyProtection="0">
      <alignment vertical="center"/>
    </xf>
    <xf numFmtId="0" fontId="41" fillId="18" borderId="0" applyNumberFormat="0" applyBorder="0" applyAlignment="0" applyProtection="0">
      <alignment vertical="center"/>
    </xf>
    <xf numFmtId="0" fontId="41" fillId="25" borderId="0" applyNumberFormat="0" applyBorder="0" applyAlignment="0" applyProtection="0">
      <alignment vertical="center"/>
    </xf>
    <xf numFmtId="9" fontId="59" fillId="0" borderId="0" applyFont="0" applyFill="0" applyBorder="0" applyAlignment="0" applyProtection="0"/>
    <xf numFmtId="0" fontId="60" fillId="0" borderId="0"/>
    <xf numFmtId="0" fontId="61" fillId="0" borderId="0" applyNumberFormat="0" applyFill="0" applyBorder="0" applyAlignment="0" applyProtection="0">
      <alignment vertical="center"/>
    </xf>
    <xf numFmtId="0" fontId="62" fillId="26" borderId="53" applyNumberFormat="0" applyAlignment="0" applyProtection="0">
      <alignment vertical="center"/>
    </xf>
    <xf numFmtId="41" fontId="63" fillId="0" borderId="0" applyFont="0" applyFill="0" applyBorder="0" applyAlignment="0" applyProtection="0"/>
    <xf numFmtId="43" fontId="63" fillId="0" borderId="0" applyFont="0" applyFill="0" applyBorder="0" applyAlignment="0" applyProtection="0"/>
    <xf numFmtId="0" fontId="64" fillId="27" borderId="0" applyNumberFormat="0" applyBorder="0" applyAlignment="0" applyProtection="0">
      <alignment vertical="center"/>
    </xf>
    <xf numFmtId="42" fontId="63" fillId="0" borderId="0" applyFont="0" applyFill="0" applyBorder="0" applyAlignment="0" applyProtection="0"/>
    <xf numFmtId="44" fontId="63" fillId="0" borderId="0" applyFont="0" applyFill="0" applyBorder="0" applyAlignment="0" applyProtection="0"/>
    <xf numFmtId="0" fontId="63" fillId="0" borderId="0"/>
    <xf numFmtId="9" fontId="39" fillId="0" borderId="0" applyFont="0" applyFill="0" applyBorder="0" applyAlignment="0" applyProtection="0">
      <alignment vertical="center"/>
    </xf>
    <xf numFmtId="9" fontId="11" fillId="0" borderId="0" applyFont="0" applyFill="0" applyBorder="0" applyAlignment="0" applyProtection="0"/>
    <xf numFmtId="9" fontId="9" fillId="0" borderId="0" applyFont="0" applyFill="0" applyBorder="0" applyAlignment="0" applyProtection="0">
      <alignment vertical="center"/>
    </xf>
    <xf numFmtId="9" fontId="9" fillId="0" borderId="0" applyFont="0" applyFill="0" applyBorder="0" applyAlignment="0" applyProtection="0"/>
    <xf numFmtId="9" fontId="65" fillId="0" borderId="0" applyFont="0" applyFill="0" applyBorder="0" applyAlignment="0" applyProtection="0">
      <alignment vertical="center"/>
    </xf>
    <xf numFmtId="9" fontId="22" fillId="0" borderId="0" applyFont="0" applyFill="0" applyBorder="0" applyAlignment="0" applyProtection="0">
      <alignment vertical="center"/>
    </xf>
    <xf numFmtId="9" fontId="30"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4" fillId="0" borderId="0" applyFont="0" applyFill="0" applyBorder="0" applyAlignment="0" applyProtection="0">
      <alignment vertical="center"/>
    </xf>
    <xf numFmtId="9" fontId="66" fillId="0" borderId="0" applyFont="0" applyFill="0" applyBorder="0" applyAlignment="0" applyProtection="0">
      <alignment vertical="center"/>
    </xf>
    <xf numFmtId="9" fontId="66" fillId="0" borderId="0" applyFont="0" applyFill="0" applyBorder="0" applyAlignment="0" applyProtection="0">
      <alignment vertical="center"/>
    </xf>
    <xf numFmtId="0" fontId="30" fillId="28" borderId="54" applyNumberFormat="0" applyFont="0" applyAlignment="0" applyProtection="0">
      <alignment vertical="center"/>
    </xf>
    <xf numFmtId="0" fontId="30" fillId="28" borderId="54" applyNumberFormat="0" applyFont="0" applyAlignment="0" applyProtection="0">
      <alignment vertical="center"/>
    </xf>
    <xf numFmtId="0" fontId="30" fillId="28" borderId="54" applyNumberFormat="0" applyFont="0" applyAlignment="0" applyProtection="0">
      <alignment vertical="center"/>
    </xf>
    <xf numFmtId="0" fontId="67" fillId="0" borderId="55" applyNumberFormat="0" applyFill="0" applyAlignment="0" applyProtection="0">
      <alignment vertical="center"/>
    </xf>
    <xf numFmtId="0" fontId="68" fillId="7" borderId="0" applyNumberFormat="0" applyBorder="0" applyAlignment="0" applyProtection="0">
      <alignment vertical="center"/>
    </xf>
    <xf numFmtId="0" fontId="9" fillId="0" borderId="56"/>
    <xf numFmtId="0" fontId="69" fillId="29" borderId="57" applyNumberFormat="0" applyAlignment="0" applyProtection="0">
      <alignment vertical="center"/>
    </xf>
    <xf numFmtId="0" fontId="38" fillId="0" borderId="0" applyNumberFormat="0" applyFill="0" applyBorder="0" applyAlignment="0" applyProtection="0">
      <alignment vertical="center"/>
    </xf>
    <xf numFmtId="3" fontId="70" fillId="0" borderId="0" applyFont="0" applyFill="0" applyBorder="0" applyAlignment="0" applyProtection="0"/>
    <xf numFmtId="41" fontId="49" fillId="0" borderId="0" applyFont="0" applyFill="0" applyBorder="0" applyAlignment="0" applyProtection="0"/>
    <xf numFmtId="38" fontId="39" fillId="0" borderId="0" applyFont="0" applyFill="0" applyBorder="0" applyAlignment="0" applyProtection="0">
      <alignment vertical="center"/>
    </xf>
    <xf numFmtId="38" fontId="35"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66" fillId="0" borderId="0" applyFont="0" applyFill="0" applyBorder="0" applyAlignment="0" applyProtection="0">
      <alignment vertical="center"/>
    </xf>
    <xf numFmtId="38" fontId="66" fillId="0" borderId="0" applyFont="0" applyFill="0" applyBorder="0" applyAlignment="0" applyProtection="0">
      <alignment vertical="center"/>
    </xf>
    <xf numFmtId="38" fontId="39" fillId="0" borderId="0" applyFont="0" applyFill="0" applyBorder="0" applyAlignment="0" applyProtection="0">
      <alignment vertical="center"/>
    </xf>
    <xf numFmtId="38" fontId="71" fillId="0" borderId="0" applyFont="0" applyFill="0" applyBorder="0" applyAlignment="0" applyProtection="0">
      <alignment vertical="center"/>
    </xf>
    <xf numFmtId="38" fontId="72" fillId="0" borderId="0" applyFont="0" applyFill="0" applyBorder="0" applyAlignment="0" applyProtection="0">
      <alignment vertical="center"/>
    </xf>
    <xf numFmtId="38" fontId="11" fillId="0" borderId="0" applyFont="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65" fillId="0" borderId="0" applyFont="0" applyFill="0" applyBorder="0" applyAlignment="0" applyProtection="0">
      <alignment vertical="center"/>
    </xf>
    <xf numFmtId="38" fontId="35" fillId="0" borderId="0" applyFont="0" applyFill="0" applyBorder="0" applyAlignment="0" applyProtection="0">
      <alignment vertical="center"/>
    </xf>
    <xf numFmtId="38" fontId="9" fillId="0" borderId="0" applyFont="0" applyFill="0" applyBorder="0" applyAlignment="0" applyProtection="0"/>
    <xf numFmtId="38" fontId="4" fillId="0" borderId="0" applyFont="0" applyFill="0" applyBorder="0" applyAlignment="0" applyProtection="0">
      <alignment vertical="center"/>
    </xf>
    <xf numFmtId="38" fontId="6" fillId="0" borderId="0" applyFont="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9" fillId="0" borderId="0" applyFont="0" applyFill="0" applyBorder="0" applyAlignment="0" applyProtection="0">
      <alignment vertical="center"/>
    </xf>
    <xf numFmtId="38" fontId="9" fillId="0" borderId="0" applyFont="0" applyFill="0" applyBorder="0" applyAlignment="0" applyProtection="0"/>
    <xf numFmtId="38" fontId="4" fillId="0" borderId="0" applyFont="0" applyFill="0" applyBorder="0" applyAlignment="0" applyProtection="0">
      <alignment vertical="center"/>
    </xf>
    <xf numFmtId="38" fontId="32" fillId="0" borderId="0" applyFill="0" applyBorder="0" applyAlignment="0" applyProtection="0"/>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73" fillId="0" borderId="0" applyFont="0" applyFill="0" applyBorder="0" applyAlignment="0" applyProtection="0">
      <alignment vertical="center"/>
    </xf>
    <xf numFmtId="38" fontId="73"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30"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38" fontId="4" fillId="0" borderId="0" applyFont="0" applyFill="0" applyBorder="0" applyAlignment="0" applyProtection="0">
      <alignment vertical="center"/>
    </xf>
    <xf numFmtId="0" fontId="74" fillId="0" borderId="0"/>
    <xf numFmtId="0" fontId="75" fillId="0" borderId="58" applyNumberFormat="0" applyFill="0" applyAlignment="0" applyProtection="0">
      <alignment vertical="center"/>
    </xf>
    <xf numFmtId="0" fontId="76" fillId="0" borderId="59" applyNumberFormat="0" applyFill="0" applyAlignment="0" applyProtection="0">
      <alignment vertical="center"/>
    </xf>
    <xf numFmtId="0" fontId="77" fillId="0" borderId="60" applyNumberFormat="0" applyFill="0" applyAlignment="0" applyProtection="0">
      <alignment vertical="center"/>
    </xf>
    <xf numFmtId="0" fontId="77" fillId="0" borderId="0" applyNumberFormat="0" applyFill="0" applyBorder="0" applyAlignment="0" applyProtection="0">
      <alignment vertical="center"/>
    </xf>
    <xf numFmtId="0" fontId="78" fillId="0" borderId="61" applyNumberFormat="0" applyFill="0" applyAlignment="0" applyProtection="0">
      <alignment vertical="center"/>
    </xf>
    <xf numFmtId="0" fontId="79" fillId="29" borderId="62" applyNumberFormat="0" applyAlignment="0" applyProtection="0">
      <alignment vertical="center"/>
    </xf>
    <xf numFmtId="0" fontId="80" fillId="0" borderId="0" applyNumberFormat="0" applyFill="0" applyBorder="0" applyAlignment="0" applyProtection="0">
      <alignment vertical="center"/>
    </xf>
    <xf numFmtId="8" fontId="9" fillId="0" borderId="0" applyFont="0" applyFill="0" applyBorder="0" applyAlignment="0" applyProtection="0"/>
    <xf numFmtId="6" fontId="9" fillId="0" borderId="0" applyFont="0" applyFill="0" applyBorder="0" applyAlignment="0" applyProtection="0"/>
    <xf numFmtId="0" fontId="29" fillId="0" borderId="0">
      <alignment vertical="center"/>
    </xf>
    <xf numFmtId="8" fontId="22" fillId="0" borderId="0" applyFont="0" applyFill="0" applyBorder="0" applyAlignment="0" applyProtection="0">
      <alignment vertical="center"/>
    </xf>
    <xf numFmtId="6" fontId="6" fillId="0" borderId="0" applyFont="0" applyFill="0" applyBorder="0" applyAlignment="0" applyProtection="0"/>
    <xf numFmtId="0" fontId="81" fillId="11" borderId="57" applyNumberFormat="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9" fillId="0" borderId="0">
      <alignment vertical="center"/>
    </xf>
    <xf numFmtId="0" fontId="73" fillId="0" borderId="0">
      <alignment vertical="center"/>
    </xf>
    <xf numFmtId="0" fontId="4" fillId="0" borderId="0">
      <alignment vertical="center"/>
    </xf>
    <xf numFmtId="0" fontId="4" fillId="0" borderId="0">
      <alignment vertical="center"/>
    </xf>
    <xf numFmtId="0" fontId="82" fillId="0" borderId="0"/>
    <xf numFmtId="0" fontId="4" fillId="0" borderId="0">
      <alignment vertical="center"/>
    </xf>
    <xf numFmtId="0" fontId="71" fillId="0" borderId="0">
      <alignment vertical="center"/>
    </xf>
    <xf numFmtId="0" fontId="66" fillId="0" borderId="0">
      <alignment vertical="center"/>
    </xf>
    <xf numFmtId="0" fontId="72" fillId="0" borderId="0">
      <alignment vertical="center"/>
    </xf>
    <xf numFmtId="0" fontId="11" fillId="0" borderId="0"/>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9" fillId="0" borderId="0">
      <alignment vertical="center"/>
    </xf>
    <xf numFmtId="0" fontId="4" fillId="0" borderId="0">
      <alignment vertical="center"/>
    </xf>
    <xf numFmtId="0" fontId="9" fillId="0" borderId="0">
      <alignment vertical="center"/>
    </xf>
    <xf numFmtId="0" fontId="4" fillId="0" borderId="0">
      <alignment vertical="center"/>
    </xf>
    <xf numFmtId="0" fontId="65" fillId="0" borderId="0"/>
    <xf numFmtId="0" fontId="9" fillId="0" borderId="0"/>
    <xf numFmtId="0" fontId="9" fillId="0" borderId="0">
      <alignment vertical="center"/>
    </xf>
    <xf numFmtId="0" fontId="9" fillId="0" borderId="0">
      <alignment vertical="center"/>
    </xf>
    <xf numFmtId="0" fontId="22" fillId="0" borderId="0"/>
    <xf numFmtId="0" fontId="73" fillId="0" borderId="0">
      <alignment vertical="center"/>
    </xf>
    <xf numFmtId="0" fontId="9" fillId="0" borderId="0">
      <alignment vertical="center"/>
    </xf>
    <xf numFmtId="0" fontId="66" fillId="0" borderId="0">
      <alignment vertical="center"/>
    </xf>
    <xf numFmtId="0" fontId="4" fillId="0" borderId="0">
      <alignment vertical="center"/>
    </xf>
    <xf numFmtId="0" fontId="9" fillId="0" borderId="0"/>
    <xf numFmtId="0" fontId="9" fillId="0" borderId="0"/>
    <xf numFmtId="0" fontId="66" fillId="0" borderId="0">
      <alignment vertical="center"/>
    </xf>
    <xf numFmtId="0" fontId="9" fillId="0" borderId="0">
      <alignment vertical="center"/>
    </xf>
    <xf numFmtId="0" fontId="4" fillId="0" borderId="0">
      <alignment vertical="center"/>
    </xf>
    <xf numFmtId="0" fontId="30"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35"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3"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73" fillId="0" borderId="0">
      <alignment vertical="center"/>
    </xf>
    <xf numFmtId="0" fontId="4" fillId="0" borderId="0">
      <alignment vertical="center"/>
    </xf>
    <xf numFmtId="0" fontId="9" fillId="0" borderId="0">
      <alignment vertical="center"/>
    </xf>
    <xf numFmtId="0" fontId="35" fillId="0" borderId="0">
      <alignment vertical="center"/>
    </xf>
    <xf numFmtId="0" fontId="4" fillId="0" borderId="0">
      <alignment vertical="center"/>
    </xf>
    <xf numFmtId="0" fontId="83" fillId="8" borderId="0" applyNumberFormat="0" applyBorder="0" applyAlignment="0" applyProtection="0">
      <alignment vertical="center"/>
    </xf>
    <xf numFmtId="0" fontId="35" fillId="0" borderId="0">
      <alignment vertical="center"/>
    </xf>
    <xf numFmtId="0" fontId="3" fillId="0" borderId="0">
      <alignment vertical="center"/>
    </xf>
    <xf numFmtId="38" fontId="84" fillId="0" borderId="0" applyFont="0" applyFill="0" applyBorder="0" applyAlignment="0" applyProtection="0">
      <alignment vertical="center"/>
    </xf>
    <xf numFmtId="0" fontId="2" fillId="0" borderId="0">
      <alignment vertical="center"/>
    </xf>
    <xf numFmtId="9" fontId="2" fillId="0" borderId="0" applyFont="0" applyFill="0" applyBorder="0" applyAlignment="0" applyProtection="0">
      <alignment vertical="center"/>
    </xf>
    <xf numFmtId="38" fontId="9" fillId="0" borderId="0" applyFont="0" applyFill="0" applyBorder="0" applyAlignment="0" applyProtection="0">
      <alignment vertical="center"/>
    </xf>
    <xf numFmtId="0" fontId="1" fillId="0" borderId="0">
      <alignment vertical="center"/>
    </xf>
  </cellStyleXfs>
  <cellXfs count="460">
    <xf numFmtId="0" fontId="0" fillId="0" borderId="0" xfId="0">
      <alignment vertical="center"/>
    </xf>
    <xf numFmtId="0" fontId="6" fillId="0" borderId="0" xfId="2" applyFont="1"/>
    <xf numFmtId="0" fontId="6" fillId="0" borderId="0" xfId="2" applyFont="1" applyAlignment="1">
      <alignment horizontal="center"/>
    </xf>
    <xf numFmtId="0" fontId="35" fillId="0" borderId="0" xfId="2" applyFont="1"/>
    <xf numFmtId="176" fontId="35" fillId="0" borderId="0" xfId="44" applyNumberFormat="1" applyFont="1" applyFill="1" applyBorder="1"/>
    <xf numFmtId="0" fontId="35" fillId="0" borderId="0" xfId="2" applyFont="1" applyAlignment="1">
      <alignment horizontal="center"/>
    </xf>
    <xf numFmtId="38" fontId="35" fillId="0" borderId="0" xfId="44" applyFont="1" applyFill="1" applyBorder="1"/>
    <xf numFmtId="176" fontId="35" fillId="0" borderId="0" xfId="44" applyNumberFormat="1" applyFont="1" applyFill="1" applyBorder="1" applyAlignment="1">
      <alignment horizontal="center"/>
    </xf>
    <xf numFmtId="176" fontId="35" fillId="0" borderId="7" xfId="44" applyNumberFormat="1" applyFont="1" applyFill="1" applyBorder="1" applyAlignment="1">
      <alignment horizontal="center"/>
    </xf>
    <xf numFmtId="38" fontId="35" fillId="0" borderId="8" xfId="44" applyFont="1" applyFill="1" applyBorder="1" applyAlignment="1">
      <alignment horizontal="center"/>
    </xf>
    <xf numFmtId="38" fontId="35" fillId="0" borderId="10" xfId="44" applyFont="1" applyFill="1" applyBorder="1" applyAlignment="1">
      <alignment horizontal="center"/>
    </xf>
    <xf numFmtId="38" fontId="35" fillId="0" borderId="11" xfId="44" applyFont="1" applyFill="1" applyBorder="1" applyAlignment="1">
      <alignment horizontal="center"/>
    </xf>
    <xf numFmtId="0" fontId="36" fillId="0" borderId="12" xfId="2" applyFont="1" applyBorder="1" applyAlignment="1">
      <alignment horizontal="center"/>
    </xf>
    <xf numFmtId="0" fontId="36" fillId="0" borderId="13" xfId="2" applyFont="1" applyBorder="1" applyAlignment="1">
      <alignment horizontal="center"/>
    </xf>
    <xf numFmtId="0" fontId="36" fillId="0" borderId="14" xfId="2" applyFont="1" applyBorder="1"/>
    <xf numFmtId="0" fontId="35" fillId="0" borderId="13" xfId="2" applyFont="1" applyBorder="1" applyAlignment="1">
      <alignment horizontal="center"/>
    </xf>
    <xf numFmtId="38" fontId="35" fillId="0" borderId="13" xfId="44" applyFont="1" applyFill="1" applyBorder="1"/>
    <xf numFmtId="176" fontId="35" fillId="0" borderId="12" xfId="44" applyNumberFormat="1" applyFont="1" applyFill="1" applyBorder="1" applyAlignment="1"/>
    <xf numFmtId="0" fontId="35" fillId="0" borderId="17" xfId="2" applyFont="1" applyBorder="1" applyAlignment="1">
      <alignment horizontal="center"/>
    </xf>
    <xf numFmtId="0" fontId="35" fillId="0" borderId="18" xfId="2" applyFont="1" applyBorder="1" applyAlignment="1">
      <alignment horizontal="center"/>
    </xf>
    <xf numFmtId="0" fontId="35" fillId="0" borderId="19" xfId="2" applyFont="1" applyBorder="1"/>
    <xf numFmtId="176" fontId="35" fillId="0" borderId="17" xfId="44" applyNumberFormat="1" applyFont="1" applyFill="1" applyBorder="1" applyAlignment="1"/>
    <xf numFmtId="38" fontId="35" fillId="0" borderId="18" xfId="44" applyFont="1" applyFill="1" applyBorder="1"/>
    <xf numFmtId="56" fontId="35" fillId="0" borderId="18" xfId="2" applyNumberFormat="1" applyFont="1" applyBorder="1" applyAlignment="1">
      <alignment horizontal="center"/>
    </xf>
    <xf numFmtId="0" fontId="35" fillId="0" borderId="20" xfId="2" applyFont="1" applyBorder="1" applyAlignment="1">
      <alignment horizontal="center"/>
    </xf>
    <xf numFmtId="0" fontId="35" fillId="0" borderId="21" xfId="2" applyFont="1" applyBorder="1" applyAlignment="1">
      <alignment horizontal="center"/>
    </xf>
    <xf numFmtId="176" fontId="35" fillId="0" borderId="20" xfId="44" applyNumberFormat="1" applyFont="1" applyFill="1" applyBorder="1" applyAlignment="1"/>
    <xf numFmtId="38" fontId="35" fillId="0" borderId="21" xfId="44" applyFont="1" applyFill="1" applyBorder="1"/>
    <xf numFmtId="56" fontId="35" fillId="0" borderId="21" xfId="2" applyNumberFormat="1" applyFont="1" applyBorder="1" applyAlignment="1">
      <alignment horizontal="center"/>
    </xf>
    <xf numFmtId="0" fontId="35" fillId="0" borderId="22" xfId="2" applyFont="1" applyBorder="1"/>
    <xf numFmtId="0" fontId="35" fillId="0" borderId="23" xfId="2" applyFont="1" applyBorder="1" applyAlignment="1">
      <alignment horizontal="center"/>
    </xf>
    <xf numFmtId="0" fontId="35" fillId="0" borderId="24" xfId="2" applyFont="1" applyBorder="1" applyAlignment="1">
      <alignment horizontal="center"/>
    </xf>
    <xf numFmtId="56" fontId="35" fillId="0" borderId="24" xfId="2" applyNumberFormat="1" applyFont="1" applyBorder="1" applyAlignment="1">
      <alignment horizontal="center"/>
    </xf>
    <xf numFmtId="176" fontId="35" fillId="0" borderId="23" xfId="44" applyNumberFormat="1" applyFont="1" applyFill="1" applyBorder="1" applyAlignment="1"/>
    <xf numFmtId="38" fontId="35" fillId="0" borderId="24" xfId="44" applyFont="1" applyFill="1" applyBorder="1"/>
    <xf numFmtId="177" fontId="35" fillId="0" borderId="26" xfId="2" applyNumberFormat="1" applyFont="1" applyBorder="1" applyAlignment="1">
      <alignment horizontal="center"/>
    </xf>
    <xf numFmtId="177" fontId="35" fillId="0" borderId="27" xfId="2" applyNumberFormat="1" applyFont="1" applyBorder="1" applyAlignment="1">
      <alignment horizontal="center"/>
    </xf>
    <xf numFmtId="176" fontId="35" fillId="0" borderId="26" xfId="44" applyNumberFormat="1" applyFont="1" applyFill="1" applyBorder="1" applyAlignment="1"/>
    <xf numFmtId="0" fontId="35" fillId="0" borderId="27" xfId="2" applyFont="1" applyBorder="1" applyAlignment="1">
      <alignment horizontal="center"/>
    </xf>
    <xf numFmtId="38" fontId="35" fillId="0" borderId="27" xfId="44" applyFont="1" applyFill="1" applyBorder="1"/>
    <xf numFmtId="177" fontId="36" fillId="0" borderId="7" xfId="2" applyNumberFormat="1" applyFont="1" applyBorder="1" applyAlignment="1">
      <alignment horizontal="center"/>
    </xf>
    <xf numFmtId="177" fontId="36" fillId="0" borderId="8" xfId="2" applyNumberFormat="1" applyFont="1" applyBorder="1" applyAlignment="1">
      <alignment horizontal="center"/>
    </xf>
    <xf numFmtId="177" fontId="36" fillId="0" borderId="29" xfId="2" applyNumberFormat="1" applyFont="1" applyBorder="1"/>
    <xf numFmtId="176" fontId="35" fillId="0" borderId="30" xfId="44" applyNumberFormat="1" applyFont="1" applyFill="1" applyBorder="1" applyAlignment="1"/>
    <xf numFmtId="0" fontId="35" fillId="0" borderId="10" xfId="2" applyFont="1" applyBorder="1" applyAlignment="1">
      <alignment horizontal="center"/>
    </xf>
    <xf numFmtId="38" fontId="35" fillId="0" borderId="10" xfId="44" applyFont="1" applyFill="1" applyBorder="1"/>
    <xf numFmtId="0" fontId="36" fillId="0" borderId="35" xfId="2" applyFont="1" applyBorder="1"/>
    <xf numFmtId="0" fontId="35" fillId="0" borderId="0" xfId="2" applyFont="1" applyAlignment="1">
      <alignment horizontal="right"/>
    </xf>
    <xf numFmtId="0" fontId="35" fillId="0" borderId="36" xfId="2" applyFont="1" applyBorder="1" applyAlignment="1">
      <alignment horizontal="center"/>
    </xf>
    <xf numFmtId="0" fontId="35" fillId="0" borderId="37" xfId="2" applyFont="1" applyBorder="1" applyAlignment="1">
      <alignment horizontal="center"/>
    </xf>
    <xf numFmtId="176" fontId="35" fillId="0" borderId="36" xfId="44" applyNumberFormat="1" applyFont="1" applyFill="1" applyBorder="1" applyAlignment="1"/>
    <xf numFmtId="38" fontId="35" fillId="0" borderId="37" xfId="44" applyFont="1" applyFill="1" applyBorder="1"/>
    <xf numFmtId="0" fontId="35" fillId="0" borderId="28" xfId="2" applyFont="1" applyBorder="1"/>
    <xf numFmtId="176" fontId="35" fillId="0" borderId="0" xfId="44" applyNumberFormat="1" applyFont="1" applyFill="1"/>
    <xf numFmtId="38" fontId="35" fillId="0" borderId="0" xfId="44" applyFont="1" applyFill="1"/>
    <xf numFmtId="177" fontId="35" fillId="0" borderId="37" xfId="2" applyNumberFormat="1" applyFont="1" applyBorder="1" applyAlignment="1">
      <alignment horizontal="center"/>
    </xf>
    <xf numFmtId="0" fontId="35" fillId="0" borderId="30" xfId="2" applyFont="1" applyBorder="1" applyAlignment="1">
      <alignment horizontal="center"/>
    </xf>
    <xf numFmtId="0" fontId="35" fillId="0" borderId="11" xfId="2" applyFont="1" applyBorder="1"/>
    <xf numFmtId="38" fontId="35" fillId="0" borderId="0" xfId="44" quotePrefix="1" applyFont="1" applyFill="1" applyBorder="1" applyAlignment="1">
      <alignment horizontal="right"/>
    </xf>
    <xf numFmtId="38" fontId="35" fillId="0" borderId="41" xfId="44" applyFont="1" applyFill="1" applyBorder="1"/>
    <xf numFmtId="38" fontId="35" fillId="0" borderId="41" xfId="44" applyFont="1" applyFill="1" applyBorder="1" applyAlignment="1">
      <alignment horizontal="right"/>
    </xf>
    <xf numFmtId="0" fontId="35" fillId="0" borderId="41" xfId="2" applyFont="1" applyBorder="1" applyAlignment="1">
      <alignment horizontal="center"/>
    </xf>
    <xf numFmtId="176" fontId="35" fillId="0" borderId="42" xfId="44" applyNumberFormat="1" applyFont="1" applyFill="1" applyBorder="1" applyAlignment="1"/>
    <xf numFmtId="0" fontId="35" fillId="0" borderId="40" xfId="2" applyFont="1" applyBorder="1"/>
    <xf numFmtId="176" fontId="35" fillId="0" borderId="20" xfId="44" applyNumberFormat="1" applyFont="1" applyFill="1" applyBorder="1" applyAlignment="1">
      <alignment horizontal="right"/>
    </xf>
    <xf numFmtId="38" fontId="35" fillId="0" borderId="24" xfId="44" applyFont="1" applyFill="1" applyBorder="1" applyAlignment="1">
      <alignment horizontal="right"/>
    </xf>
    <xf numFmtId="0" fontId="35" fillId="0" borderId="25" xfId="2" applyFont="1" applyBorder="1"/>
    <xf numFmtId="177" fontId="35" fillId="0" borderId="24" xfId="2" applyNumberFormat="1" applyFont="1" applyBorder="1" applyAlignment="1">
      <alignment horizontal="center"/>
    </xf>
    <xf numFmtId="177" fontId="35" fillId="0" borderId="23" xfId="2" applyNumberFormat="1" applyFont="1" applyBorder="1" applyAlignment="1">
      <alignment horizontal="center"/>
    </xf>
    <xf numFmtId="0" fontId="35" fillId="0" borderId="39" xfId="2" applyFont="1" applyBorder="1"/>
    <xf numFmtId="0" fontId="35" fillId="0" borderId="14" xfId="2" applyFont="1" applyBorder="1" applyAlignment="1">
      <alignment vertical="center"/>
    </xf>
    <xf numFmtId="177" fontId="35" fillId="0" borderId="13" xfId="2" applyNumberFormat="1" applyFont="1" applyBorder="1" applyAlignment="1">
      <alignment horizontal="center"/>
    </xf>
    <xf numFmtId="177" fontId="35" fillId="0" borderId="12" xfId="2" applyNumberFormat="1" applyFont="1" applyBorder="1" applyAlignment="1">
      <alignment horizontal="center"/>
    </xf>
    <xf numFmtId="38" fontId="35" fillId="0" borderId="10" xfId="44" applyFont="1" applyFill="1" applyBorder="1" applyAlignment="1">
      <alignment horizontal="right"/>
    </xf>
    <xf numFmtId="177" fontId="35" fillId="0" borderId="10" xfId="2" applyNumberFormat="1" applyFont="1" applyBorder="1" applyAlignment="1">
      <alignment horizontal="center"/>
    </xf>
    <xf numFmtId="177" fontId="35" fillId="0" borderId="30" xfId="2" applyNumberFormat="1" applyFont="1" applyBorder="1" applyAlignment="1">
      <alignment horizontal="center"/>
    </xf>
    <xf numFmtId="3" fontId="35" fillId="0" borderId="18" xfId="2" applyNumberFormat="1" applyFont="1" applyBorder="1" applyAlignment="1">
      <alignment horizontal="right"/>
    </xf>
    <xf numFmtId="3" fontId="35" fillId="0" borderId="24" xfId="2" applyNumberFormat="1" applyFont="1" applyBorder="1" applyAlignment="1">
      <alignment horizontal="right"/>
    </xf>
    <xf numFmtId="0" fontId="35" fillId="0" borderId="0" xfId="2" applyFont="1" applyAlignment="1">
      <alignment horizontal="center" textRotation="180"/>
    </xf>
    <xf numFmtId="3" fontId="35" fillId="0" borderId="37" xfId="2" applyNumberFormat="1" applyFont="1" applyBorder="1" applyAlignment="1">
      <alignment horizontal="right"/>
    </xf>
    <xf numFmtId="0" fontId="39" fillId="0" borderId="19" xfId="2" applyFont="1" applyBorder="1"/>
    <xf numFmtId="0" fontId="35" fillId="0" borderId="42" xfId="2" applyFont="1" applyBorder="1" applyAlignment="1">
      <alignment horizontal="center"/>
    </xf>
    <xf numFmtId="56" fontId="35" fillId="0" borderId="41" xfId="2" applyNumberFormat="1" applyFont="1" applyBorder="1" applyAlignment="1">
      <alignment horizontal="center"/>
    </xf>
    <xf numFmtId="3" fontId="35" fillId="0" borderId="41" xfId="2" applyNumberFormat="1" applyFont="1" applyBorder="1" applyAlignment="1">
      <alignment horizontal="right"/>
    </xf>
    <xf numFmtId="3" fontId="35" fillId="0" borderId="21" xfId="2" applyNumberFormat="1" applyFont="1" applyBorder="1" applyAlignment="1">
      <alignment horizontal="right"/>
    </xf>
    <xf numFmtId="3" fontId="35" fillId="0" borderId="27" xfId="2" applyNumberFormat="1" applyFont="1" applyBorder="1" applyAlignment="1">
      <alignment horizontal="right"/>
    </xf>
    <xf numFmtId="0" fontId="35" fillId="0" borderId="26" xfId="2" applyFont="1" applyBorder="1" applyAlignment="1">
      <alignment horizontal="center"/>
    </xf>
    <xf numFmtId="0" fontId="35" fillId="0" borderId="44" xfId="2" applyFont="1" applyBorder="1" applyAlignment="1">
      <alignment horizontal="center"/>
    </xf>
    <xf numFmtId="0" fontId="35" fillId="0" borderId="43" xfId="2" applyFont="1" applyBorder="1"/>
    <xf numFmtId="176" fontId="35" fillId="0" borderId="45" xfId="44" applyNumberFormat="1" applyFont="1" applyFill="1" applyBorder="1" applyAlignment="1"/>
    <xf numFmtId="38" fontId="35" fillId="0" borderId="44" xfId="44" applyFont="1" applyFill="1" applyBorder="1"/>
    <xf numFmtId="38" fontId="35" fillId="0" borderId="44" xfId="44" applyFont="1" applyFill="1" applyBorder="1" applyAlignment="1">
      <alignment horizontal="right"/>
    </xf>
    <xf numFmtId="38" fontId="35" fillId="0" borderId="21" xfId="44" applyFont="1" applyFill="1" applyBorder="1" applyAlignment="1">
      <alignment horizontal="right"/>
    </xf>
    <xf numFmtId="177" fontId="35" fillId="0" borderId="45" xfId="2" applyNumberFormat="1" applyFont="1" applyBorder="1" applyAlignment="1">
      <alignment horizontal="center"/>
    </xf>
    <xf numFmtId="177" fontId="35" fillId="0" borderId="44" xfId="2" applyNumberFormat="1" applyFont="1" applyBorder="1" applyAlignment="1">
      <alignment horizontal="center"/>
    </xf>
    <xf numFmtId="0" fontId="36" fillId="0" borderId="0" xfId="2" applyFont="1"/>
    <xf numFmtId="176" fontId="36" fillId="0" borderId="15" xfId="44" applyNumberFormat="1" applyFont="1" applyFill="1" applyBorder="1" applyAlignment="1"/>
    <xf numFmtId="38" fontId="36" fillId="0" borderId="13" xfId="44" applyFont="1" applyFill="1" applyBorder="1"/>
    <xf numFmtId="0" fontId="85" fillId="0" borderId="0" xfId="2" applyFont="1"/>
    <xf numFmtId="0" fontId="36" fillId="0" borderId="45" xfId="2" applyFont="1" applyBorder="1" applyAlignment="1">
      <alignment horizontal="center"/>
    </xf>
    <xf numFmtId="0" fontId="36" fillId="0" borderId="44" xfId="2" applyFont="1" applyBorder="1" applyAlignment="1">
      <alignment horizontal="center"/>
    </xf>
    <xf numFmtId="0" fontId="36" fillId="0" borderId="43" xfId="2" applyFont="1" applyBorder="1"/>
    <xf numFmtId="176" fontId="36" fillId="0" borderId="45" xfId="44" applyNumberFormat="1" applyFont="1" applyFill="1" applyBorder="1" applyAlignment="1"/>
    <xf numFmtId="38" fontId="36" fillId="0" borderId="44" xfId="44" applyFont="1" applyFill="1" applyBorder="1"/>
    <xf numFmtId="38" fontId="36" fillId="0" borderId="44" xfId="44" applyFont="1" applyFill="1" applyBorder="1" applyAlignment="1">
      <alignment horizontal="right"/>
    </xf>
    <xf numFmtId="0" fontId="36" fillId="0" borderId="31" xfId="2" applyFont="1" applyBorder="1" applyAlignment="1">
      <alignment horizontal="center"/>
    </xf>
    <xf numFmtId="0" fontId="36" fillId="0" borderId="32" xfId="2" applyFont="1" applyBorder="1" applyAlignment="1">
      <alignment horizontal="center"/>
    </xf>
    <xf numFmtId="0" fontId="36" fillId="0" borderId="48" xfId="2" applyFont="1" applyBorder="1"/>
    <xf numFmtId="176" fontId="36" fillId="0" borderId="31" xfId="44" applyNumberFormat="1" applyFont="1" applyFill="1" applyBorder="1" applyAlignment="1"/>
    <xf numFmtId="3" fontId="36" fillId="0" borderId="32" xfId="2" applyNumberFormat="1" applyFont="1" applyBorder="1" applyAlignment="1">
      <alignment horizontal="right"/>
    </xf>
    <xf numFmtId="38" fontId="36" fillId="0" borderId="32" xfId="44" applyFont="1" applyFill="1" applyBorder="1"/>
    <xf numFmtId="0" fontId="36" fillId="0" borderId="26" xfId="2" applyFont="1" applyBorder="1" applyAlignment="1">
      <alignment horizontal="center"/>
    </xf>
    <xf numFmtId="0" fontId="36" fillId="0" borderId="27" xfId="2" applyFont="1" applyBorder="1" applyAlignment="1">
      <alignment horizontal="center"/>
    </xf>
    <xf numFmtId="0" fontId="36" fillId="0" borderId="28" xfId="2" applyFont="1" applyBorder="1"/>
    <xf numFmtId="176" fontId="36" fillId="0" borderId="26" xfId="44" applyNumberFormat="1" applyFont="1" applyFill="1" applyBorder="1" applyAlignment="1"/>
    <xf numFmtId="3" fontId="36" fillId="0" borderId="27" xfId="2" applyNumberFormat="1" applyFont="1" applyBorder="1" applyAlignment="1">
      <alignment horizontal="right"/>
    </xf>
    <xf numFmtId="38" fontId="36" fillId="0" borderId="27" xfId="44" applyFont="1" applyFill="1" applyBorder="1"/>
    <xf numFmtId="176" fontId="36" fillId="0" borderId="7" xfId="44" applyNumberFormat="1" applyFont="1" applyFill="1" applyBorder="1" applyAlignment="1"/>
    <xf numFmtId="0" fontId="36" fillId="0" borderId="8" xfId="2" applyFont="1" applyBorder="1" applyAlignment="1">
      <alignment horizontal="center"/>
    </xf>
    <xf numFmtId="38" fontId="36" fillId="0" borderId="8" xfId="44" applyFont="1" applyFill="1" applyBorder="1"/>
    <xf numFmtId="3" fontId="36" fillId="0" borderId="8" xfId="44" applyNumberFormat="1" applyFont="1" applyFill="1" applyBorder="1"/>
    <xf numFmtId="177" fontId="36" fillId="0" borderId="15" xfId="2" applyNumberFormat="1" applyFont="1" applyBorder="1" applyAlignment="1">
      <alignment horizontal="center"/>
    </xf>
    <xf numFmtId="177" fontId="36" fillId="0" borderId="47" xfId="2" applyNumberFormat="1" applyFont="1" applyBorder="1" applyAlignment="1">
      <alignment horizontal="center"/>
    </xf>
    <xf numFmtId="177" fontId="36" fillId="0" borderId="46" xfId="2" applyNumberFormat="1" applyFont="1" applyBorder="1"/>
    <xf numFmtId="0" fontId="36" fillId="0" borderId="47" xfId="2" applyFont="1" applyBorder="1" applyAlignment="1">
      <alignment horizontal="center"/>
    </xf>
    <xf numFmtId="38" fontId="36" fillId="0" borderId="47" xfId="44" applyFont="1" applyFill="1" applyBorder="1"/>
    <xf numFmtId="0" fontId="36" fillId="0" borderId="29" xfId="2" applyFont="1" applyBorder="1"/>
    <xf numFmtId="177" fontId="36" fillId="0" borderId="47" xfId="2" applyNumberFormat="1" applyFont="1" applyBorder="1" applyAlignment="1">
      <alignment horizontal="center" vertical="center"/>
    </xf>
    <xf numFmtId="0" fontId="36" fillId="0" borderId="46" xfId="2" applyFont="1" applyBorder="1"/>
    <xf numFmtId="177" fontId="36" fillId="0" borderId="45" xfId="2" applyNumberFormat="1" applyFont="1" applyBorder="1" applyAlignment="1">
      <alignment horizontal="center"/>
    </xf>
    <xf numFmtId="177" fontId="36" fillId="0" borderId="44" xfId="2" applyNumberFormat="1" applyFont="1" applyBorder="1" applyAlignment="1">
      <alignment horizontal="center"/>
    </xf>
    <xf numFmtId="177" fontId="36" fillId="0" borderId="26" xfId="2" applyNumberFormat="1" applyFont="1" applyBorder="1" applyAlignment="1">
      <alignment horizontal="center"/>
    </xf>
    <xf numFmtId="177" fontId="36" fillId="0" borderId="27" xfId="2" applyNumberFormat="1" applyFont="1" applyBorder="1" applyAlignment="1">
      <alignment horizontal="center"/>
    </xf>
    <xf numFmtId="56" fontId="36" fillId="0" borderId="33" xfId="2" applyNumberFormat="1" applyFont="1" applyBorder="1" applyAlignment="1">
      <alignment horizontal="center"/>
    </xf>
    <xf numFmtId="56" fontId="36" fillId="0" borderId="34" xfId="2" applyNumberFormat="1" applyFont="1" applyBorder="1" applyAlignment="1">
      <alignment horizontal="center"/>
    </xf>
    <xf numFmtId="176" fontId="36" fillId="0" borderId="33" xfId="44" applyNumberFormat="1" applyFont="1" applyFill="1" applyBorder="1" applyAlignment="1"/>
    <xf numFmtId="0" fontId="36" fillId="0" borderId="34" xfId="2" applyFont="1" applyBorder="1" applyAlignment="1">
      <alignment horizontal="center"/>
    </xf>
    <xf numFmtId="38" fontId="36" fillId="0" borderId="34" xfId="44" applyFont="1" applyFill="1" applyBorder="1"/>
    <xf numFmtId="0" fontId="36" fillId="0" borderId="36" xfId="2" applyFont="1" applyBorder="1" applyAlignment="1">
      <alignment horizontal="center"/>
    </xf>
    <xf numFmtId="0" fontId="36" fillId="0" borderId="37" xfId="2" applyFont="1" applyBorder="1" applyAlignment="1">
      <alignment horizontal="center"/>
    </xf>
    <xf numFmtId="0" fontId="36" fillId="0" borderId="39" xfId="2" applyFont="1" applyBorder="1"/>
    <xf numFmtId="176" fontId="36" fillId="0" borderId="36" xfId="44" applyNumberFormat="1" applyFont="1" applyFill="1" applyBorder="1" applyAlignment="1"/>
    <xf numFmtId="3" fontId="36" fillId="0" borderId="37" xfId="2" applyNumberFormat="1" applyFont="1" applyBorder="1" applyAlignment="1">
      <alignment horizontal="right"/>
    </xf>
    <xf numFmtId="38" fontId="36" fillId="0" borderId="37" xfId="44" applyFont="1" applyFill="1" applyBorder="1"/>
    <xf numFmtId="3" fontId="35" fillId="0" borderId="10" xfId="2" applyNumberFormat="1" applyFont="1" applyBorder="1" applyAlignment="1">
      <alignment horizontal="right"/>
    </xf>
    <xf numFmtId="38" fontId="36" fillId="0" borderId="27" xfId="44" applyFont="1" applyFill="1" applyBorder="1" applyAlignment="1">
      <alignment horizontal="right"/>
    </xf>
    <xf numFmtId="0" fontId="86" fillId="0" borderId="0" xfId="0" applyFont="1">
      <alignment vertical="center"/>
    </xf>
    <xf numFmtId="0" fontId="87" fillId="0" borderId="0" xfId="0" applyFont="1">
      <alignment vertical="center"/>
    </xf>
    <xf numFmtId="38" fontId="87" fillId="0" borderId="0" xfId="348" applyFont="1" applyFill="1">
      <alignment vertical="center"/>
    </xf>
    <xf numFmtId="38" fontId="87" fillId="0" borderId="0" xfId="348" applyFont="1" applyFill="1" applyBorder="1">
      <alignment vertical="center"/>
    </xf>
    <xf numFmtId="0" fontId="85" fillId="0" borderId="51" xfId="0" applyFont="1" applyBorder="1">
      <alignment vertical="center"/>
    </xf>
    <xf numFmtId="0" fontId="87" fillId="0" borderId="51" xfId="0" applyFont="1" applyBorder="1">
      <alignment vertical="center"/>
    </xf>
    <xf numFmtId="38" fontId="36" fillId="0" borderId="14" xfId="44" applyFont="1" applyFill="1" applyBorder="1" applyAlignment="1">
      <alignment shrinkToFit="1"/>
    </xf>
    <xf numFmtId="38" fontId="36" fillId="0" borderId="43" xfId="44" applyFont="1" applyFill="1" applyBorder="1" applyAlignment="1">
      <alignment horizontal="right" shrinkToFit="1"/>
    </xf>
    <xf numFmtId="38" fontId="35" fillId="0" borderId="25" xfId="44" applyFont="1" applyFill="1" applyBorder="1" applyAlignment="1">
      <alignment horizontal="right" shrinkToFit="1"/>
    </xf>
    <xf numFmtId="38" fontId="35" fillId="0" borderId="22" xfId="44" applyFont="1" applyFill="1" applyBorder="1" applyAlignment="1">
      <alignment horizontal="right" shrinkToFit="1"/>
    </xf>
    <xf numFmtId="38" fontId="35" fillId="0" borderId="19" xfId="44" applyFont="1" applyFill="1" applyBorder="1" applyAlignment="1">
      <alignment shrinkToFit="1"/>
    </xf>
    <xf numFmtId="38" fontId="35" fillId="0" borderId="22" xfId="44" applyFont="1" applyFill="1" applyBorder="1" applyAlignment="1">
      <alignment shrinkToFit="1"/>
    </xf>
    <xf numFmtId="38" fontId="35" fillId="0" borderId="25" xfId="44" applyFont="1" applyFill="1" applyBorder="1" applyAlignment="1">
      <alignment shrinkToFit="1"/>
    </xf>
    <xf numFmtId="38" fontId="35" fillId="0" borderId="40" xfId="44" applyFont="1" applyFill="1" applyBorder="1" applyAlignment="1">
      <alignment shrinkToFit="1"/>
    </xf>
    <xf numFmtId="38" fontId="36" fillId="0" borderId="39" xfId="44" applyFont="1" applyFill="1" applyBorder="1" applyAlignment="1">
      <alignment shrinkToFit="1"/>
    </xf>
    <xf numFmtId="38" fontId="35" fillId="0" borderId="11" xfId="44" applyFont="1" applyFill="1" applyBorder="1" applyAlignment="1">
      <alignment shrinkToFit="1"/>
    </xf>
    <xf numFmtId="38" fontId="36" fillId="0" borderId="48" xfId="44" applyFont="1" applyFill="1" applyBorder="1" applyAlignment="1">
      <alignment shrinkToFit="1"/>
    </xf>
    <xf numFmtId="38" fontId="35" fillId="0" borderId="40" xfId="44" applyFont="1" applyFill="1" applyBorder="1" applyAlignment="1">
      <alignment horizontal="right" shrinkToFit="1"/>
    </xf>
    <xf numFmtId="38" fontId="36" fillId="0" borderId="28" xfId="44" applyFont="1" applyFill="1" applyBorder="1" applyAlignment="1">
      <alignment horizontal="right" shrinkToFit="1"/>
    </xf>
    <xf numFmtId="38" fontId="31" fillId="0" borderId="19" xfId="44" applyFont="1" applyFill="1" applyBorder="1" applyAlignment="1">
      <alignment shrinkToFit="1"/>
    </xf>
    <xf numFmtId="38" fontId="36" fillId="0" borderId="28" xfId="44" applyFont="1" applyFill="1" applyBorder="1" applyAlignment="1">
      <alignment shrinkToFit="1"/>
    </xf>
    <xf numFmtId="38" fontId="35" fillId="0" borderId="28" xfId="44" applyFont="1" applyFill="1" applyBorder="1" applyAlignment="1">
      <alignment shrinkToFit="1"/>
    </xf>
    <xf numFmtId="38" fontId="36" fillId="0" borderId="29" xfId="44" applyFont="1" applyFill="1" applyBorder="1" applyAlignment="1">
      <alignment shrinkToFit="1"/>
    </xf>
    <xf numFmtId="38" fontId="36" fillId="0" borderId="46" xfId="44" applyFont="1" applyFill="1" applyBorder="1" applyAlignment="1">
      <alignment shrinkToFit="1"/>
    </xf>
    <xf numFmtId="38" fontId="35" fillId="0" borderId="43" xfId="44" applyFont="1" applyFill="1" applyBorder="1" applyAlignment="1">
      <alignment horizontal="right" shrinkToFit="1"/>
    </xf>
    <xf numFmtId="38" fontId="35" fillId="0" borderId="11" xfId="44" applyFont="1" applyFill="1" applyBorder="1" applyAlignment="1">
      <alignment horizontal="right" shrinkToFit="1"/>
    </xf>
    <xf numFmtId="38" fontId="35" fillId="0" borderId="14" xfId="44" applyFont="1" applyFill="1" applyBorder="1" applyAlignment="1">
      <alignment shrinkToFit="1"/>
    </xf>
    <xf numFmtId="38" fontId="36" fillId="0" borderId="43" xfId="44" applyFont="1" applyFill="1" applyBorder="1" applyAlignment="1">
      <alignment shrinkToFit="1"/>
    </xf>
    <xf numFmtId="38" fontId="35" fillId="0" borderId="39" xfId="44" applyFont="1" applyFill="1" applyBorder="1" applyAlignment="1">
      <alignment shrinkToFit="1"/>
    </xf>
    <xf numFmtId="38" fontId="36" fillId="0" borderId="35" xfId="44" applyFont="1" applyFill="1" applyBorder="1" applyAlignment="1">
      <alignment shrinkToFit="1"/>
    </xf>
    <xf numFmtId="38" fontId="91" fillId="0" borderId="0" xfId="348" applyFont="1" applyFill="1" applyBorder="1">
      <alignment vertical="center"/>
    </xf>
    <xf numFmtId="0" fontId="87" fillId="0" borderId="63" xfId="0" applyFont="1" applyBorder="1">
      <alignment vertical="center"/>
    </xf>
    <xf numFmtId="3" fontId="87" fillId="0" borderId="63" xfId="0" applyNumberFormat="1" applyFont="1" applyBorder="1">
      <alignment vertical="center"/>
    </xf>
    <xf numFmtId="0" fontId="6" fillId="0" borderId="63" xfId="0" applyFont="1" applyBorder="1">
      <alignment vertical="center"/>
    </xf>
    <xf numFmtId="0" fontId="92" fillId="0" borderId="63" xfId="0" applyFont="1" applyBorder="1">
      <alignment vertical="center"/>
    </xf>
    <xf numFmtId="38" fontId="87" fillId="0" borderId="63" xfId="348" applyFont="1" applyFill="1" applyBorder="1">
      <alignment vertical="center"/>
    </xf>
    <xf numFmtId="0" fontId="35" fillId="0" borderId="32" xfId="2" applyFont="1" applyBorder="1" applyAlignment="1">
      <alignment horizontal="center"/>
    </xf>
    <xf numFmtId="0" fontId="87" fillId="0" borderId="0" xfId="0" applyFont="1" applyAlignment="1">
      <alignment horizontal="left" vertical="center"/>
    </xf>
    <xf numFmtId="0" fontId="87" fillId="0" borderId="38" xfId="0" applyFont="1" applyBorder="1">
      <alignment vertical="center"/>
    </xf>
    <xf numFmtId="177" fontId="36" fillId="0" borderId="13" xfId="2" applyNumberFormat="1" applyFont="1" applyBorder="1" applyAlignment="1">
      <alignment horizontal="center" vertical="center"/>
    </xf>
    <xf numFmtId="0" fontId="36" fillId="0" borderId="21" xfId="2" applyFont="1" applyBorder="1" applyAlignment="1">
      <alignment horizontal="center"/>
    </xf>
    <xf numFmtId="0" fontId="93" fillId="0" borderId="0" xfId="0" applyFont="1">
      <alignment vertical="center"/>
    </xf>
    <xf numFmtId="0" fontId="94" fillId="0" borderId="0" xfId="0" applyFont="1">
      <alignment vertical="center"/>
    </xf>
    <xf numFmtId="0" fontId="0" fillId="0" borderId="0" xfId="0" applyAlignment="1">
      <alignment horizontal="left" vertical="center" indent="2"/>
    </xf>
    <xf numFmtId="0" fontId="95" fillId="0" borderId="0" xfId="0" applyFont="1">
      <alignment vertical="center"/>
    </xf>
    <xf numFmtId="0" fontId="0" fillId="0" borderId="0" xfId="0" quotePrefix="1">
      <alignment vertical="center"/>
    </xf>
    <xf numFmtId="10" fontId="93" fillId="0" borderId="0" xfId="0" quotePrefix="1" applyNumberFormat="1" applyFont="1" applyAlignment="1">
      <alignment horizontal="left" vertical="center"/>
    </xf>
    <xf numFmtId="0" fontId="6" fillId="0" borderId="0" xfId="0" applyFont="1">
      <alignment vertical="center"/>
    </xf>
    <xf numFmtId="0" fontId="92" fillId="0" borderId="0" xfId="0" applyFont="1">
      <alignment vertical="center"/>
    </xf>
    <xf numFmtId="0" fontId="86" fillId="0" borderId="0" xfId="0" applyFont="1" applyAlignment="1">
      <alignment horizontal="left" vertical="center"/>
    </xf>
    <xf numFmtId="190" fontId="97" fillId="0" borderId="0" xfId="0" applyNumberFormat="1" applyFont="1">
      <alignment vertical="center"/>
    </xf>
    <xf numFmtId="0" fontId="91" fillId="0" borderId="0" xfId="0" applyFont="1">
      <alignment vertical="center"/>
    </xf>
    <xf numFmtId="49" fontId="93" fillId="0" borderId="0" xfId="0" quotePrefix="1" applyNumberFormat="1" applyFont="1" applyAlignment="1">
      <alignment horizontal="left" vertical="center"/>
    </xf>
    <xf numFmtId="38" fontId="35" fillId="0" borderId="11" xfId="44" applyFont="1" applyFill="1" applyBorder="1" applyAlignment="1">
      <alignment vertical="center" shrinkToFit="1"/>
    </xf>
    <xf numFmtId="56" fontId="36" fillId="0" borderId="67" xfId="2" applyNumberFormat="1" applyFont="1" applyBorder="1" applyAlignment="1">
      <alignment horizontal="center"/>
    </xf>
    <xf numFmtId="56" fontId="36" fillId="0" borderId="68" xfId="2" applyNumberFormat="1" applyFont="1" applyBorder="1" applyAlignment="1">
      <alignment horizontal="center"/>
    </xf>
    <xf numFmtId="0" fontId="36" fillId="0" borderId="69" xfId="2" applyFont="1" applyBorder="1"/>
    <xf numFmtId="176" fontId="36" fillId="0" borderId="67" xfId="44" applyNumberFormat="1" applyFont="1" applyFill="1" applyBorder="1" applyAlignment="1"/>
    <xf numFmtId="0" fontId="36" fillId="0" borderId="68" xfId="2" applyFont="1" applyBorder="1" applyAlignment="1">
      <alignment horizontal="center"/>
    </xf>
    <xf numFmtId="38" fontId="36" fillId="0" borderId="68" xfId="44" applyFont="1" applyFill="1" applyBorder="1"/>
    <xf numFmtId="38" fontId="35" fillId="31" borderId="18" xfId="44" applyFont="1" applyFill="1" applyBorder="1"/>
    <xf numFmtId="38" fontId="36" fillId="31" borderId="27" xfId="44" applyFont="1" applyFill="1" applyBorder="1"/>
    <xf numFmtId="38" fontId="35" fillId="31" borderId="27" xfId="44" applyFont="1" applyFill="1" applyBorder="1"/>
    <xf numFmtId="38" fontId="35" fillId="31" borderId="10" xfId="44" applyFont="1" applyFill="1" applyBorder="1"/>
    <xf numFmtId="38" fontId="36" fillId="31" borderId="34" xfId="44" applyFont="1" applyFill="1" applyBorder="1"/>
    <xf numFmtId="38" fontId="36" fillId="31" borderId="68" xfId="44" applyFont="1" applyFill="1" applyBorder="1"/>
    <xf numFmtId="0" fontId="36" fillId="0" borderId="17" xfId="2" applyFont="1" applyBorder="1" applyAlignment="1">
      <alignment horizontal="center"/>
    </xf>
    <xf numFmtId="0" fontId="36" fillId="0" borderId="18" xfId="2" applyFont="1" applyBorder="1" applyAlignment="1">
      <alignment horizontal="center"/>
    </xf>
    <xf numFmtId="0" fontId="36" fillId="0" borderId="20" xfId="2" applyFont="1" applyBorder="1" applyAlignment="1">
      <alignment horizontal="center"/>
    </xf>
    <xf numFmtId="0" fontId="101" fillId="31" borderId="0" xfId="349" applyFont="1" applyFill="1" applyAlignment="1"/>
    <xf numFmtId="0" fontId="104" fillId="31" borderId="0" xfId="349" applyFont="1" applyFill="1">
      <alignment vertical="center"/>
    </xf>
    <xf numFmtId="0" fontId="2" fillId="31" borderId="0" xfId="349" applyFill="1">
      <alignment vertical="center"/>
    </xf>
    <xf numFmtId="0" fontId="2" fillId="0" borderId="0" xfId="349">
      <alignment vertical="center"/>
    </xf>
    <xf numFmtId="0" fontId="105" fillId="30" borderId="70" xfId="349" applyFont="1" applyFill="1" applyBorder="1">
      <alignment vertical="center"/>
    </xf>
    <xf numFmtId="0" fontId="102" fillId="30" borderId="71" xfId="53" applyFont="1" applyFill="1" applyBorder="1">
      <alignment vertical="center"/>
    </xf>
    <xf numFmtId="0" fontId="104" fillId="30" borderId="71" xfId="349" applyFont="1" applyFill="1" applyBorder="1">
      <alignment vertical="center"/>
    </xf>
    <xf numFmtId="0" fontId="104" fillId="31" borderId="71" xfId="349" applyFont="1" applyFill="1" applyBorder="1">
      <alignment vertical="center"/>
    </xf>
    <xf numFmtId="0" fontId="104" fillId="31" borderId="72" xfId="349" applyFont="1" applyFill="1" applyBorder="1">
      <alignment vertical="center"/>
    </xf>
    <xf numFmtId="0" fontId="102" fillId="32" borderId="73" xfId="349" applyFont="1" applyFill="1" applyBorder="1">
      <alignment vertical="center"/>
    </xf>
    <xf numFmtId="0" fontId="102" fillId="32" borderId="0" xfId="53" applyFont="1" applyFill="1">
      <alignment vertical="center"/>
    </xf>
    <xf numFmtId="0" fontId="104" fillId="32" borderId="0" xfId="349" applyFont="1" applyFill="1">
      <alignment vertical="center"/>
    </xf>
    <xf numFmtId="0" fontId="104" fillId="31" borderId="74" xfId="349" applyFont="1" applyFill="1" applyBorder="1">
      <alignment vertical="center"/>
    </xf>
    <xf numFmtId="0" fontId="105" fillId="33" borderId="73" xfId="349" applyFont="1" applyFill="1" applyBorder="1">
      <alignment vertical="center"/>
    </xf>
    <xf numFmtId="0" fontId="102" fillId="33" borderId="0" xfId="53" applyFont="1" applyFill="1">
      <alignment vertical="center"/>
    </xf>
    <xf numFmtId="0" fontId="104" fillId="33" borderId="0" xfId="349" applyFont="1" applyFill="1">
      <alignment vertical="center"/>
    </xf>
    <xf numFmtId="0" fontId="105" fillId="31" borderId="73" xfId="349" applyFont="1" applyFill="1" applyBorder="1">
      <alignment vertical="center"/>
    </xf>
    <xf numFmtId="0" fontId="102" fillId="31" borderId="0" xfId="53" applyFont="1" applyFill="1">
      <alignment vertical="center"/>
    </xf>
    <xf numFmtId="0" fontId="106" fillId="30" borderId="63" xfId="53" applyFont="1" applyFill="1" applyBorder="1" applyAlignment="1">
      <alignment horizontal="center" vertical="center"/>
    </xf>
    <xf numFmtId="0" fontId="104" fillId="31" borderId="73" xfId="349" applyFont="1" applyFill="1" applyBorder="1">
      <alignment vertical="center"/>
    </xf>
    <xf numFmtId="0" fontId="9" fillId="31" borderId="63" xfId="53" applyFill="1" applyBorder="1">
      <alignment vertical="center"/>
    </xf>
    <xf numFmtId="191" fontId="101" fillId="32" borderId="63" xfId="53" applyNumberFormat="1" applyFont="1" applyFill="1" applyBorder="1" applyProtection="1">
      <alignment vertical="center"/>
      <protection locked="0"/>
    </xf>
    <xf numFmtId="0" fontId="9" fillId="31" borderId="0" xfId="53" applyFill="1">
      <alignment vertical="center"/>
    </xf>
    <xf numFmtId="176" fontId="104" fillId="31" borderId="0" xfId="349" applyNumberFormat="1" applyFont="1" applyFill="1">
      <alignment vertical="center"/>
    </xf>
    <xf numFmtId="192" fontId="104" fillId="31" borderId="0" xfId="349" applyNumberFormat="1" applyFont="1" applyFill="1">
      <alignment vertical="center"/>
    </xf>
    <xf numFmtId="183" fontId="9" fillId="31" borderId="0" xfId="53" applyNumberFormat="1" applyFill="1">
      <alignment vertical="center"/>
    </xf>
    <xf numFmtId="0" fontId="104" fillId="31" borderId="0" xfId="349" applyFont="1" applyFill="1" applyAlignment="1">
      <alignment horizontal="right"/>
    </xf>
    <xf numFmtId="0" fontId="9" fillId="31" borderId="63" xfId="53" applyFill="1" applyBorder="1" applyAlignment="1">
      <alignment horizontal="center" vertical="center"/>
    </xf>
    <xf numFmtId="0" fontId="106" fillId="0" borderId="63" xfId="53" applyFont="1" applyBorder="1" applyAlignment="1">
      <alignment horizontal="center" vertical="center"/>
    </xf>
    <xf numFmtId="10" fontId="105" fillId="31" borderId="0" xfId="350" applyNumberFormat="1" applyFont="1" applyFill="1" applyBorder="1" applyProtection="1">
      <alignment vertical="center"/>
    </xf>
    <xf numFmtId="10" fontId="102" fillId="31" borderId="0" xfId="53" applyNumberFormat="1" applyFont="1" applyFill="1">
      <alignment vertical="center"/>
    </xf>
    <xf numFmtId="193" fontId="105" fillId="32" borderId="63" xfId="351" applyNumberFormat="1" applyFont="1" applyFill="1" applyBorder="1" applyProtection="1">
      <alignment vertical="center"/>
      <protection locked="0"/>
    </xf>
    <xf numFmtId="0" fontId="102" fillId="0" borderId="0" xfId="53" applyFont="1" applyProtection="1">
      <alignment vertical="center"/>
      <protection locked="0"/>
    </xf>
    <xf numFmtId="0" fontId="107" fillId="0" borderId="0" xfId="349" applyFont="1" applyProtection="1">
      <alignment vertical="center"/>
      <protection locked="0"/>
    </xf>
    <xf numFmtId="176" fontId="104" fillId="0" borderId="0" xfId="349" applyNumberFormat="1" applyFont="1">
      <alignment vertical="center"/>
    </xf>
    <xf numFmtId="0" fontId="105" fillId="0" borderId="0" xfId="349" applyFont="1" applyProtection="1">
      <alignment vertical="center"/>
      <protection locked="0"/>
    </xf>
    <xf numFmtId="0" fontId="104" fillId="0" borderId="0" xfId="349" applyFont="1">
      <alignment vertical="center"/>
    </xf>
    <xf numFmtId="193" fontId="105" fillId="33" borderId="63" xfId="351" applyNumberFormat="1" applyFont="1" applyFill="1" applyBorder="1" applyProtection="1">
      <alignment vertical="center"/>
      <protection locked="0"/>
    </xf>
    <xf numFmtId="176" fontId="107" fillId="0" borderId="0" xfId="349" applyNumberFormat="1" applyFont="1" applyProtection="1">
      <alignment vertical="center"/>
      <protection locked="0"/>
    </xf>
    <xf numFmtId="0" fontId="9" fillId="31" borderId="75" xfId="53" applyFill="1" applyBorder="1">
      <alignment vertical="center"/>
    </xf>
    <xf numFmtId="38" fontId="108" fillId="31" borderId="75" xfId="351" applyFont="1" applyFill="1" applyBorder="1" applyAlignment="1" applyProtection="1">
      <alignment vertical="top"/>
    </xf>
    <xf numFmtId="38" fontId="104" fillId="31" borderId="75" xfId="351" applyFont="1" applyFill="1" applyBorder="1" applyProtection="1">
      <alignment vertical="center"/>
    </xf>
    <xf numFmtId="0" fontId="9" fillId="31" borderId="51" xfId="53" applyFill="1" applyBorder="1">
      <alignment vertical="center"/>
    </xf>
    <xf numFmtId="38" fontId="104" fillId="31" borderId="51" xfId="351" applyFont="1" applyFill="1" applyBorder="1" applyProtection="1">
      <alignment vertical="center"/>
    </xf>
    <xf numFmtId="38" fontId="104" fillId="31" borderId="51" xfId="351" applyFont="1" applyFill="1" applyBorder="1" applyAlignment="1" applyProtection="1">
      <alignment horizontal="right" vertical="center"/>
    </xf>
    <xf numFmtId="193" fontId="105" fillId="31" borderId="63" xfId="351" applyNumberFormat="1" applyFont="1" applyFill="1" applyBorder="1" applyProtection="1">
      <alignment vertical="center"/>
    </xf>
    <xf numFmtId="0" fontId="9" fillId="31" borderId="63" xfId="349" applyFont="1" applyFill="1" applyBorder="1">
      <alignment vertical="center"/>
    </xf>
    <xf numFmtId="176" fontId="105" fillId="31" borderId="76" xfId="349" applyNumberFormat="1" applyFont="1" applyFill="1" applyBorder="1">
      <alignment vertical="center"/>
    </xf>
    <xf numFmtId="0" fontId="106" fillId="31" borderId="77" xfId="53" applyFont="1" applyFill="1" applyBorder="1">
      <alignment vertical="center"/>
    </xf>
    <xf numFmtId="0" fontId="105" fillId="31" borderId="0" xfId="349" applyFont="1" applyFill="1">
      <alignment vertical="center"/>
    </xf>
    <xf numFmtId="176" fontId="109" fillId="31" borderId="76" xfId="349" applyNumberFormat="1" applyFont="1" applyFill="1" applyBorder="1">
      <alignment vertical="center"/>
    </xf>
    <xf numFmtId="3" fontId="104" fillId="31" borderId="0" xfId="349" applyNumberFormat="1" applyFont="1" applyFill="1">
      <alignment vertical="center"/>
    </xf>
    <xf numFmtId="0" fontId="9" fillId="31" borderId="78" xfId="53" applyFill="1" applyBorder="1">
      <alignment vertical="center"/>
    </xf>
    <xf numFmtId="0" fontId="106" fillId="31" borderId="63" xfId="53" applyFont="1" applyFill="1" applyBorder="1" applyAlignment="1">
      <alignment horizontal="center" vertical="center"/>
    </xf>
    <xf numFmtId="0" fontId="9" fillId="31" borderId="38" xfId="53" applyFill="1" applyBorder="1" applyAlignment="1">
      <alignment horizontal="center" vertical="center"/>
    </xf>
    <xf numFmtId="0" fontId="9" fillId="31" borderId="51" xfId="53" applyFill="1" applyBorder="1" applyAlignment="1">
      <alignment horizontal="center" vertical="center"/>
    </xf>
    <xf numFmtId="0" fontId="9" fillId="31" borderId="0" xfId="53" applyFill="1" applyAlignment="1">
      <alignment horizontal="center" vertical="center"/>
    </xf>
    <xf numFmtId="0" fontId="104" fillId="31" borderId="0" xfId="349" applyFont="1" applyFill="1" applyAlignment="1">
      <alignment horizontal="center" vertical="center"/>
    </xf>
    <xf numFmtId="0" fontId="110" fillId="0" borderId="0" xfId="349" applyFont="1">
      <alignment vertical="center"/>
    </xf>
    <xf numFmtId="0" fontId="9" fillId="31" borderId="63" xfId="53" applyFill="1" applyBorder="1" applyAlignment="1">
      <alignment horizontal="left" vertical="center"/>
    </xf>
    <xf numFmtId="10" fontId="105" fillId="34" borderId="0" xfId="350" applyNumberFormat="1" applyFont="1" applyFill="1" applyBorder="1" applyProtection="1">
      <alignment vertical="center"/>
    </xf>
    <xf numFmtId="10" fontId="102" fillId="31" borderId="37" xfId="53" applyNumberFormat="1" applyFont="1" applyFill="1" applyBorder="1">
      <alignment vertical="center"/>
    </xf>
    <xf numFmtId="10" fontId="35" fillId="31" borderId="64" xfId="53" applyNumberFormat="1" applyFont="1" applyFill="1" applyBorder="1" applyAlignment="1">
      <alignment horizontal="center" vertical="center" wrapText="1"/>
    </xf>
    <xf numFmtId="10" fontId="102" fillId="31" borderId="13" xfId="53" applyNumberFormat="1" applyFont="1" applyFill="1" applyBorder="1">
      <alignment vertical="center"/>
    </xf>
    <xf numFmtId="10" fontId="35" fillId="31" borderId="64" xfId="53" applyNumberFormat="1" applyFont="1" applyFill="1" applyBorder="1" applyAlignment="1">
      <alignment horizontal="center" vertical="center"/>
    </xf>
    <xf numFmtId="10" fontId="102" fillId="31" borderId="38" xfId="53" applyNumberFormat="1" applyFont="1" applyFill="1" applyBorder="1">
      <alignment vertical="center"/>
    </xf>
    <xf numFmtId="10" fontId="105" fillId="31" borderId="0" xfId="349" applyNumberFormat="1" applyFont="1" applyFill="1">
      <alignment vertical="center"/>
    </xf>
    <xf numFmtId="10" fontId="105" fillId="34" borderId="63" xfId="350" applyNumberFormat="1" applyFont="1" applyFill="1" applyBorder="1" applyProtection="1">
      <alignment vertical="center"/>
    </xf>
    <xf numFmtId="10" fontId="106" fillId="31" borderId="38" xfId="53" applyNumberFormat="1" applyFont="1" applyFill="1" applyBorder="1">
      <alignment vertical="center"/>
    </xf>
    <xf numFmtId="0" fontId="111" fillId="0" borderId="0" xfId="349" applyFont="1">
      <alignment vertical="center"/>
    </xf>
    <xf numFmtId="10" fontId="2" fillId="0" borderId="0" xfId="349" applyNumberFormat="1">
      <alignment vertical="center"/>
    </xf>
    <xf numFmtId="10" fontId="102" fillId="34" borderId="63" xfId="53" applyNumberFormat="1" applyFont="1" applyFill="1" applyBorder="1">
      <alignment vertical="center"/>
    </xf>
    <xf numFmtId="10" fontId="35" fillId="31" borderId="13" xfId="53" applyNumberFormat="1" applyFont="1" applyFill="1" applyBorder="1" applyAlignment="1">
      <alignment horizontal="center" vertical="center" wrapText="1"/>
    </xf>
    <xf numFmtId="10" fontId="102" fillId="31" borderId="63" xfId="53" applyNumberFormat="1" applyFont="1" applyFill="1" applyBorder="1" applyAlignment="1">
      <alignment horizontal="center" vertical="center"/>
    </xf>
    <xf numFmtId="10" fontId="35" fillId="31" borderId="13" xfId="53" applyNumberFormat="1" applyFont="1" applyFill="1" applyBorder="1" applyAlignment="1">
      <alignment horizontal="center" vertical="center"/>
    </xf>
    <xf numFmtId="10" fontId="102" fillId="31" borderId="63" xfId="53" applyNumberFormat="1" applyFont="1" applyFill="1" applyBorder="1">
      <alignment vertical="center"/>
    </xf>
    <xf numFmtId="10" fontId="102" fillId="0" borderId="63" xfId="53" applyNumberFormat="1" applyFont="1" applyBorder="1">
      <alignment vertical="center"/>
    </xf>
    <xf numFmtId="0" fontId="106" fillId="31" borderId="63" xfId="53" applyFont="1" applyFill="1" applyBorder="1">
      <alignment vertical="center"/>
    </xf>
    <xf numFmtId="10" fontId="106" fillId="31" borderId="63" xfId="53" applyNumberFormat="1" applyFont="1" applyFill="1" applyBorder="1">
      <alignment vertical="center"/>
    </xf>
    <xf numFmtId="10" fontId="106" fillId="0" borderId="63" xfId="53" applyNumberFormat="1" applyFont="1" applyBorder="1">
      <alignment vertical="center"/>
    </xf>
    <xf numFmtId="0" fontId="106" fillId="31" borderId="38" xfId="53" applyFont="1" applyFill="1" applyBorder="1">
      <alignment vertical="center"/>
    </xf>
    <xf numFmtId="0" fontId="104" fillId="31" borderId="79" xfId="349" applyFont="1" applyFill="1" applyBorder="1">
      <alignment vertical="center"/>
    </xf>
    <xf numFmtId="0" fontId="9" fillId="31" borderId="80" xfId="53" applyFill="1" applyBorder="1" applyAlignment="1">
      <alignment horizontal="center" vertical="center"/>
    </xf>
    <xf numFmtId="10" fontId="102" fillId="31" borderId="80" xfId="53" applyNumberFormat="1" applyFont="1" applyFill="1" applyBorder="1">
      <alignment vertical="center"/>
    </xf>
    <xf numFmtId="10" fontId="105" fillId="31" borderId="80" xfId="349" applyNumberFormat="1" applyFont="1" applyFill="1" applyBorder="1">
      <alignment vertical="center"/>
    </xf>
    <xf numFmtId="0" fontId="106" fillId="31" borderId="80" xfId="53" applyFont="1" applyFill="1" applyBorder="1">
      <alignment vertical="center"/>
    </xf>
    <xf numFmtId="10" fontId="106" fillId="31" borderId="80" xfId="53" applyNumberFormat="1" applyFont="1" applyFill="1" applyBorder="1">
      <alignment vertical="center"/>
    </xf>
    <xf numFmtId="0" fontId="104" fillId="31" borderId="81" xfId="349" applyFont="1" applyFill="1" applyBorder="1">
      <alignment vertical="center"/>
    </xf>
    <xf numFmtId="3" fontId="36" fillId="0" borderId="44" xfId="2" applyNumberFormat="1" applyFont="1" applyBorder="1" applyAlignment="1">
      <alignment horizontal="right"/>
    </xf>
    <xf numFmtId="38" fontId="36" fillId="31" borderId="44" xfId="44" applyFont="1" applyFill="1" applyBorder="1"/>
    <xf numFmtId="0" fontId="87" fillId="0" borderId="63" xfId="0" applyFont="1" applyBorder="1" applyAlignment="1">
      <alignment vertical="center" shrinkToFit="1"/>
    </xf>
    <xf numFmtId="194" fontId="35" fillId="0" borderId="19" xfId="44" applyNumberFormat="1" applyFont="1" applyFill="1" applyBorder="1" applyAlignment="1">
      <alignment shrinkToFit="1"/>
    </xf>
    <xf numFmtId="38" fontId="87" fillId="0" borderId="13" xfId="348" applyFont="1" applyFill="1" applyBorder="1">
      <alignment vertical="center"/>
    </xf>
    <xf numFmtId="0" fontId="36" fillId="0" borderId="28" xfId="2" applyFont="1" applyBorder="1" applyAlignment="1">
      <alignment shrinkToFit="1"/>
    </xf>
    <xf numFmtId="0" fontId="36" fillId="0" borderId="82" xfId="2" applyFont="1" applyBorder="1" applyAlignment="1">
      <alignment horizontal="center"/>
    </xf>
    <xf numFmtId="0" fontId="36" fillId="0" borderId="83" xfId="2" applyFont="1" applyBorder="1" applyAlignment="1">
      <alignment horizontal="center"/>
    </xf>
    <xf numFmtId="0" fontId="36" fillId="0" borderId="84" xfId="2" applyFont="1" applyBorder="1" applyAlignment="1">
      <alignment shrinkToFit="1"/>
    </xf>
    <xf numFmtId="176" fontId="36" fillId="0" borderId="82" xfId="44" applyNumberFormat="1" applyFont="1" applyFill="1" applyBorder="1" applyAlignment="1"/>
    <xf numFmtId="38" fontId="36" fillId="0" borderId="83" xfId="44" applyFont="1" applyFill="1" applyBorder="1"/>
    <xf numFmtId="38" fontId="36" fillId="0" borderId="83" xfId="44" applyFont="1" applyFill="1" applyBorder="1" applyAlignment="1">
      <alignment horizontal="right"/>
    </xf>
    <xf numFmtId="38" fontId="36" fillId="0" borderId="84" xfId="44" applyFont="1" applyFill="1" applyBorder="1" applyAlignment="1">
      <alignment horizontal="right" shrinkToFit="1"/>
    </xf>
    <xf numFmtId="0" fontId="35" fillId="0" borderId="40" xfId="2" applyFont="1" applyBorder="1" applyAlignment="1">
      <alignment shrinkToFit="1"/>
    </xf>
    <xf numFmtId="177" fontId="36" fillId="0" borderId="36" xfId="2" applyNumberFormat="1" applyFont="1" applyBorder="1" applyAlignment="1">
      <alignment horizontal="center"/>
    </xf>
    <xf numFmtId="177" fontId="36" fillId="0" borderId="37" xfId="2" applyNumberFormat="1" applyFont="1" applyBorder="1" applyAlignment="1">
      <alignment horizontal="center"/>
    </xf>
    <xf numFmtId="0" fontId="87" fillId="0" borderId="63" xfId="0" applyFont="1" applyBorder="1" applyAlignment="1">
      <alignment horizontal="center" vertical="center"/>
    </xf>
    <xf numFmtId="0" fontId="87" fillId="0" borderId="63" xfId="0" applyFont="1" applyBorder="1" applyAlignment="1">
      <alignment horizontal="center" vertical="center" wrapText="1"/>
    </xf>
    <xf numFmtId="0" fontId="6" fillId="0" borderId="63" xfId="2" applyFont="1" applyBorder="1"/>
    <xf numFmtId="38" fontId="98" fillId="0" borderId="63" xfId="0" applyNumberFormat="1" applyFont="1" applyBorder="1">
      <alignment vertical="center"/>
    </xf>
    <xf numFmtId="0" fontId="92" fillId="0" borderId="63" xfId="0" applyFont="1" applyBorder="1" applyAlignment="1">
      <alignment vertical="center" wrapText="1"/>
    </xf>
    <xf numFmtId="0" fontId="88" fillId="0" borderId="63" xfId="0" applyFont="1" applyBorder="1" applyAlignment="1">
      <alignment vertical="center" shrinkToFit="1"/>
    </xf>
    <xf numFmtId="38" fontId="87" fillId="30" borderId="63" xfId="348" applyFont="1" applyFill="1" applyBorder="1">
      <alignment vertical="center"/>
    </xf>
    <xf numFmtId="38" fontId="87" fillId="0" borderId="0" xfId="348" applyFont="1" applyFill="1" applyBorder="1" applyAlignment="1">
      <alignment vertical="center"/>
    </xf>
    <xf numFmtId="0" fontId="87" fillId="0" borderId="13" xfId="0" applyFont="1" applyBorder="1">
      <alignment vertical="center"/>
    </xf>
    <xf numFmtId="0" fontId="89" fillId="0" borderId="63" xfId="0" applyFont="1" applyBorder="1">
      <alignment vertical="center"/>
    </xf>
    <xf numFmtId="38" fontId="87" fillId="0" borderId="63" xfId="0" applyNumberFormat="1" applyFont="1" applyBorder="1">
      <alignment vertical="center"/>
    </xf>
    <xf numFmtId="3" fontId="87" fillId="0" borderId="0" xfId="0" applyNumberFormat="1" applyFont="1">
      <alignment vertical="center"/>
    </xf>
    <xf numFmtId="0" fontId="113" fillId="0" borderId="0" xfId="2" applyFont="1" applyAlignment="1">
      <alignment horizontal="left" vertical="center" indent="2"/>
    </xf>
    <xf numFmtId="0" fontId="32" fillId="0" borderId="0" xfId="2" applyFont="1"/>
    <xf numFmtId="0" fontId="114" fillId="0" borderId="0" xfId="352" applyFont="1" applyAlignment="1">
      <alignment horizontal="center" vertical="center"/>
    </xf>
    <xf numFmtId="0" fontId="1" fillId="0" borderId="0" xfId="352">
      <alignment vertical="center"/>
    </xf>
    <xf numFmtId="0" fontId="115" fillId="0" borderId="0" xfId="352" applyFont="1">
      <alignment vertical="center"/>
    </xf>
    <xf numFmtId="0" fontId="116" fillId="0" borderId="0" xfId="352" applyFont="1">
      <alignment vertical="center"/>
    </xf>
    <xf numFmtId="0" fontId="116" fillId="0" borderId="0" xfId="352" applyFont="1" applyAlignment="1">
      <alignment horizontal="right" vertical="center"/>
    </xf>
    <xf numFmtId="0" fontId="116" fillId="0" borderId="0" xfId="352" applyFont="1" applyAlignment="1">
      <alignment horizontal="center" vertical="center"/>
    </xf>
    <xf numFmtId="0" fontId="117" fillId="0" borderId="0" xfId="352" applyFont="1" applyAlignment="1">
      <alignment horizontal="center" vertical="center"/>
    </xf>
    <xf numFmtId="0" fontId="114" fillId="0" borderId="0" xfId="352" applyFont="1">
      <alignment vertical="center"/>
    </xf>
    <xf numFmtId="0" fontId="118" fillId="0" borderId="0" xfId="352" applyFont="1">
      <alignment vertical="center"/>
    </xf>
    <xf numFmtId="0" fontId="96" fillId="0" borderId="63" xfId="352" applyFont="1" applyBorder="1" applyAlignment="1">
      <alignment horizontal="center" vertical="center"/>
    </xf>
    <xf numFmtId="0" fontId="119" fillId="0" borderId="0" xfId="352" applyFont="1">
      <alignment vertical="center"/>
    </xf>
    <xf numFmtId="192" fontId="96" fillId="0" borderId="63" xfId="352" applyNumberFormat="1" applyFont="1" applyBorder="1" applyAlignment="1">
      <alignment horizontal="right" vertical="center"/>
    </xf>
    <xf numFmtId="0" fontId="96" fillId="0" borderId="85" xfId="352" applyFont="1" applyBorder="1">
      <alignment vertical="center"/>
    </xf>
    <xf numFmtId="0" fontId="96" fillId="0" borderId="86" xfId="352" applyFont="1" applyBorder="1">
      <alignment vertical="center"/>
    </xf>
    <xf numFmtId="0" fontId="96" fillId="0" borderId="87" xfId="352" applyFont="1" applyBorder="1">
      <alignment vertical="center"/>
    </xf>
    <xf numFmtId="192" fontId="96" fillId="0" borderId="88" xfId="352" applyNumberFormat="1" applyFont="1" applyBorder="1" applyAlignment="1">
      <alignment horizontal="right" vertical="center"/>
    </xf>
    <xf numFmtId="0" fontId="96" fillId="0" borderId="89" xfId="352" applyFont="1" applyBorder="1">
      <alignment vertical="center"/>
    </xf>
    <xf numFmtId="0" fontId="96" fillId="0" borderId="12" xfId="352" applyFont="1" applyBorder="1">
      <alignment vertical="center"/>
    </xf>
    <xf numFmtId="192" fontId="96" fillId="0" borderId="13" xfId="352" applyNumberFormat="1" applyFont="1" applyBorder="1" applyAlignment="1">
      <alignment horizontal="right" vertical="center"/>
    </xf>
    <xf numFmtId="0" fontId="96" fillId="0" borderId="13" xfId="352" applyFont="1" applyBorder="1">
      <alignment vertical="center"/>
    </xf>
    <xf numFmtId="0" fontId="96" fillId="0" borderId="14" xfId="352" applyFont="1" applyBorder="1">
      <alignment vertical="center"/>
    </xf>
    <xf numFmtId="0" fontId="96" fillId="31" borderId="7" xfId="352" applyFont="1" applyFill="1" applyBorder="1" applyAlignment="1">
      <alignment horizontal="center" vertical="center"/>
    </xf>
    <xf numFmtId="0" fontId="96" fillId="0" borderId="8" xfId="352" applyFont="1" applyBorder="1" applyAlignment="1">
      <alignment horizontal="center" vertical="center"/>
    </xf>
    <xf numFmtId="0" fontId="96" fillId="0" borderId="29" xfId="352" applyFont="1" applyBorder="1" applyAlignment="1">
      <alignment horizontal="center" vertical="center"/>
    </xf>
    <xf numFmtId="0" fontId="96" fillId="0" borderId="13" xfId="352" applyFont="1" applyBorder="1" applyAlignment="1">
      <alignment horizontal="center" vertical="center"/>
    </xf>
    <xf numFmtId="0" fontId="96" fillId="0" borderId="88" xfId="352" applyFont="1" applyBorder="1" applyAlignment="1">
      <alignment horizontal="center" vertical="center"/>
    </xf>
    <xf numFmtId="0" fontId="96" fillId="0" borderId="66" xfId="352" applyFont="1" applyBorder="1">
      <alignment vertical="center"/>
    </xf>
    <xf numFmtId="192" fontId="96" fillId="0" borderId="64" xfId="352" applyNumberFormat="1" applyFont="1" applyBorder="1" applyAlignment="1">
      <alignment horizontal="right" vertical="center"/>
    </xf>
    <xf numFmtId="0" fontId="96" fillId="0" borderId="64" xfId="352" applyFont="1" applyBorder="1">
      <alignment vertical="center"/>
    </xf>
    <xf numFmtId="0" fontId="96" fillId="0" borderId="65" xfId="352" applyFont="1" applyBorder="1">
      <alignment vertical="center"/>
    </xf>
    <xf numFmtId="0" fontId="96" fillId="0" borderId="7" xfId="352" applyFont="1" applyBorder="1">
      <alignment vertical="center"/>
    </xf>
    <xf numFmtId="192" fontId="96" fillId="0" borderId="8" xfId="352" applyNumberFormat="1" applyFont="1" applyBorder="1" applyAlignment="1">
      <alignment horizontal="right" vertical="center"/>
    </xf>
    <xf numFmtId="0" fontId="96" fillId="0" borderId="8" xfId="352" applyFont="1" applyBorder="1">
      <alignment vertical="center"/>
    </xf>
    <xf numFmtId="0" fontId="96" fillId="0" borderId="29" xfId="352" applyFont="1" applyBorder="1">
      <alignment vertical="center"/>
    </xf>
    <xf numFmtId="38" fontId="32" fillId="0" borderId="0" xfId="44" applyFont="1" applyFill="1" applyBorder="1" applyAlignment="1">
      <alignment horizontal="center" vertical="center"/>
    </xf>
    <xf numFmtId="0" fontId="35" fillId="0" borderId="83" xfId="2" applyFont="1" applyBorder="1" applyAlignment="1">
      <alignment horizontal="center"/>
    </xf>
    <xf numFmtId="177" fontId="35" fillId="0" borderId="8" xfId="2" applyNumberFormat="1" applyFont="1" applyBorder="1" applyAlignment="1">
      <alignment horizontal="center"/>
    </xf>
    <xf numFmtId="177" fontId="35" fillId="0" borderId="47" xfId="2" applyNumberFormat="1" applyFont="1" applyBorder="1" applyAlignment="1">
      <alignment horizontal="center"/>
    </xf>
    <xf numFmtId="0" fontId="118" fillId="0" borderId="0" xfId="352" applyFont="1" applyAlignment="1">
      <alignment horizontal="left" vertical="center" indent="1"/>
    </xf>
    <xf numFmtId="0" fontId="115" fillId="0" borderId="0" xfId="352" applyFont="1" applyAlignment="1">
      <alignment horizontal="left" vertical="center" indent="1"/>
    </xf>
    <xf numFmtId="38" fontId="35" fillId="0" borderId="0" xfId="44" applyFont="1" applyFill="1" applyBorder="1" applyAlignment="1"/>
    <xf numFmtId="176" fontId="115" fillId="0" borderId="0" xfId="352" applyNumberFormat="1" applyFont="1" applyAlignment="1">
      <alignment horizontal="right" vertical="center"/>
    </xf>
    <xf numFmtId="0" fontId="118" fillId="0" borderId="0" xfId="352" applyFont="1" applyAlignment="1">
      <alignment horizontal="left" vertical="center" indent="1"/>
    </xf>
    <xf numFmtId="0" fontId="118" fillId="0" borderId="0" xfId="352" applyFont="1">
      <alignment vertical="center"/>
    </xf>
    <xf numFmtId="0" fontId="114" fillId="0" borderId="0" xfId="352" applyFont="1" applyAlignment="1">
      <alignment horizontal="center" vertical="center"/>
    </xf>
    <xf numFmtId="0" fontId="117" fillId="0" borderId="0" xfId="352" applyFont="1" applyAlignment="1">
      <alignment horizontal="center" vertical="center"/>
    </xf>
    <xf numFmtId="0" fontId="1" fillId="0" borderId="0" xfId="352">
      <alignment vertical="center"/>
    </xf>
    <xf numFmtId="0" fontId="96" fillId="0" borderId="63" xfId="352" applyFont="1" applyBorder="1" applyAlignment="1">
      <alignment vertical="center" shrinkToFit="1"/>
    </xf>
    <xf numFmtId="0" fontId="96" fillId="0" borderId="8" xfId="352" applyFont="1" applyBorder="1" applyAlignment="1">
      <alignment horizontal="center" vertical="center"/>
    </xf>
    <xf numFmtId="0" fontId="96" fillId="0" borderId="13" xfId="352" applyFont="1" applyBorder="1" applyAlignment="1">
      <alignment horizontal="left" vertical="center" shrinkToFit="1"/>
    </xf>
    <xf numFmtId="0" fontId="96" fillId="0" borderId="64" xfId="352" applyFont="1" applyBorder="1" applyAlignment="1">
      <alignment vertical="center" shrinkToFit="1"/>
    </xf>
    <xf numFmtId="0" fontId="96" fillId="0" borderId="90" xfId="352" applyFont="1" applyBorder="1" applyAlignment="1">
      <alignment vertical="center" shrinkToFit="1"/>
    </xf>
    <xf numFmtId="0" fontId="96" fillId="0" borderId="91" xfId="352" applyFont="1" applyBorder="1" applyAlignment="1">
      <alignment vertical="center" shrinkToFit="1"/>
    </xf>
    <xf numFmtId="0" fontId="96" fillId="0" borderId="92" xfId="352" applyFont="1" applyBorder="1" applyAlignment="1">
      <alignment vertical="center" shrinkToFit="1"/>
    </xf>
    <xf numFmtId="0" fontId="96" fillId="0" borderId="9" xfId="352" applyFont="1" applyBorder="1" applyAlignment="1">
      <alignment vertical="center" shrinkToFit="1"/>
    </xf>
    <xf numFmtId="0" fontId="96" fillId="0" borderId="2" xfId="352" applyFont="1" applyBorder="1" applyAlignment="1">
      <alignment vertical="center" shrinkToFit="1"/>
    </xf>
    <xf numFmtId="0" fontId="96" fillId="0" borderId="94" xfId="352" applyFont="1" applyBorder="1" applyAlignment="1">
      <alignment vertical="center" shrinkToFit="1"/>
    </xf>
    <xf numFmtId="0" fontId="96" fillId="0" borderId="16" xfId="352" applyFont="1" applyBorder="1" applyAlignment="1">
      <alignment vertical="center" shrinkToFit="1"/>
    </xf>
    <xf numFmtId="0" fontId="96" fillId="0" borderId="51" xfId="352" applyFont="1" applyBorder="1" applyAlignment="1">
      <alignment vertical="center" shrinkToFit="1"/>
    </xf>
    <xf numFmtId="0" fontId="96" fillId="0" borderId="93" xfId="352" applyFont="1" applyBorder="1" applyAlignment="1">
      <alignment vertical="center" shrinkToFit="1"/>
    </xf>
    <xf numFmtId="0" fontId="96" fillId="0" borderId="13" xfId="352" applyFont="1" applyBorder="1" applyAlignment="1">
      <alignment vertical="center" shrinkToFit="1"/>
    </xf>
    <xf numFmtId="0" fontId="32" fillId="0" borderId="5" xfId="2" applyFont="1" applyBorder="1" applyAlignment="1">
      <alignment horizontal="center"/>
    </xf>
    <xf numFmtId="0" fontId="35" fillId="0" borderId="31" xfId="2" applyFont="1" applyBorder="1" applyAlignment="1">
      <alignment horizontal="center" vertical="center"/>
    </xf>
    <xf numFmtId="0" fontId="35" fillId="0" borderId="30" xfId="2" applyFont="1" applyBorder="1" applyAlignment="1">
      <alignment horizontal="center" vertical="center"/>
    </xf>
    <xf numFmtId="0" fontId="35" fillId="0" borderId="32" xfId="2" applyFont="1" applyBorder="1" applyAlignment="1">
      <alignment horizontal="center" vertical="center"/>
    </xf>
    <xf numFmtId="0" fontId="35" fillId="0" borderId="10" xfId="2" applyFont="1" applyBorder="1" applyAlignment="1">
      <alignment horizontal="center" vertical="center"/>
    </xf>
    <xf numFmtId="0" fontId="35" fillId="0" borderId="48" xfId="2" applyFont="1" applyBorder="1" applyAlignment="1">
      <alignment horizontal="center" vertical="center"/>
    </xf>
    <xf numFmtId="0" fontId="35" fillId="0" borderId="11" xfId="2" applyFont="1" applyBorder="1" applyAlignment="1">
      <alignment horizontal="center" vertical="center"/>
    </xf>
    <xf numFmtId="38" fontId="35" fillId="0" borderId="49" xfId="44" applyFont="1" applyFill="1" applyBorder="1" applyAlignment="1">
      <alignment horizontal="center"/>
    </xf>
    <xf numFmtId="38" fontId="35" fillId="0" borderId="2" xfId="44" applyFont="1" applyFill="1" applyBorder="1" applyAlignment="1">
      <alignment horizontal="center"/>
    </xf>
    <xf numFmtId="38" fontId="35" fillId="0" borderId="50" xfId="44" applyFont="1" applyFill="1" applyBorder="1" applyAlignment="1">
      <alignment horizontal="center"/>
    </xf>
    <xf numFmtId="0" fontId="102" fillId="31" borderId="51" xfId="53" applyFont="1" applyFill="1" applyBorder="1" applyAlignment="1">
      <alignment vertical="center" wrapText="1"/>
    </xf>
    <xf numFmtId="0" fontId="104" fillId="31" borderId="51" xfId="349" applyFont="1" applyFill="1" applyBorder="1">
      <alignment vertical="center"/>
    </xf>
    <xf numFmtId="38" fontId="87" fillId="0" borderId="63" xfId="348" applyFont="1" applyFill="1" applyBorder="1" applyAlignment="1">
      <alignment vertical="center"/>
    </xf>
    <xf numFmtId="0" fontId="87" fillId="0" borderId="63" xfId="0" applyFont="1" applyBorder="1" applyAlignment="1">
      <alignment horizontal="center" vertical="center"/>
    </xf>
    <xf numFmtId="0" fontId="90" fillId="0" borderId="0" xfId="0" applyFont="1" applyAlignment="1">
      <alignment horizontal="center" vertical="center"/>
    </xf>
    <xf numFmtId="0" fontId="90" fillId="0" borderId="51" xfId="0" applyFont="1" applyBorder="1" applyAlignment="1">
      <alignment horizontal="center" vertical="center"/>
    </xf>
    <xf numFmtId="0" fontId="88" fillId="0" borderId="76" xfId="0" applyFont="1" applyBorder="1" applyAlignment="1">
      <alignment vertical="center" shrinkToFit="1"/>
    </xf>
    <xf numFmtId="0" fontId="88" fillId="0" borderId="78" xfId="0" applyFont="1" applyBorder="1" applyAlignment="1">
      <alignment vertical="center" shrinkToFit="1"/>
    </xf>
    <xf numFmtId="0" fontId="88" fillId="0" borderId="77" xfId="0" applyFont="1" applyBorder="1" applyAlignment="1">
      <alignment vertical="center" shrinkToFit="1"/>
    </xf>
    <xf numFmtId="0" fontId="96" fillId="0" borderId="0" xfId="0" applyFont="1" applyAlignment="1">
      <alignment horizontal="center" vertical="center"/>
    </xf>
    <xf numFmtId="0" fontId="96" fillId="0" borderId="0" xfId="0" applyFont="1" applyAlignment="1">
      <alignment horizontal="left" vertical="center"/>
    </xf>
    <xf numFmtId="0" fontId="87" fillId="0" borderId="0" xfId="0" applyFont="1" applyAlignment="1">
      <alignment horizontal="left" vertical="top" wrapText="1"/>
    </xf>
    <xf numFmtId="0" fontId="115" fillId="0" borderId="0" xfId="352" applyFont="1" applyAlignment="1">
      <alignment horizontal="right" vertical="center"/>
    </xf>
    <xf numFmtId="0" fontId="116" fillId="0" borderId="0" xfId="352" applyFont="1" applyAlignment="1">
      <alignment horizontal="center" vertical="center"/>
    </xf>
    <xf numFmtId="0" fontId="115" fillId="0" borderId="0" xfId="352" applyFont="1" applyAlignment="1">
      <alignment horizontal="center" vertical="center"/>
    </xf>
    <xf numFmtId="5" fontId="116" fillId="0" borderId="0" xfId="352" applyNumberFormat="1" applyFont="1">
      <alignment vertical="center"/>
    </xf>
    <xf numFmtId="38" fontId="32" fillId="0" borderId="0" xfId="44" applyFont="1" applyFill="1" applyBorder="1" applyAlignment="1">
      <alignment horizontal="left" vertical="center"/>
    </xf>
    <xf numFmtId="0" fontId="32" fillId="0" borderId="0" xfId="2" applyFont="1" applyAlignment="1">
      <alignment horizontal="center" vertical="center"/>
    </xf>
    <xf numFmtId="38" fontId="36" fillId="30" borderId="0" xfId="44" applyFont="1" applyFill="1" applyBorder="1"/>
    <xf numFmtId="0" fontId="36" fillId="0" borderId="85" xfId="2" applyFont="1" applyBorder="1" applyAlignment="1">
      <alignment horizontal="center"/>
    </xf>
    <xf numFmtId="0" fontId="36" fillId="0" borderId="63" xfId="2" applyFont="1" applyBorder="1" applyAlignment="1">
      <alignment horizontal="center"/>
    </xf>
    <xf numFmtId="0" fontId="36" fillId="0" borderId="86" xfId="2" applyFont="1" applyBorder="1"/>
    <xf numFmtId="176" fontId="36" fillId="0" borderId="85" xfId="44" applyNumberFormat="1" applyFont="1" applyFill="1" applyBorder="1" applyAlignment="1"/>
    <xf numFmtId="38" fontId="36" fillId="0" borderId="63" xfId="44" applyFont="1" applyFill="1" applyBorder="1"/>
    <xf numFmtId="38" fontId="36" fillId="0" borderId="64" xfId="44" applyFont="1" applyFill="1" applyBorder="1"/>
    <xf numFmtId="38" fontId="36" fillId="0" borderId="65" xfId="44" applyFont="1" applyFill="1" applyBorder="1" applyAlignment="1">
      <alignment shrinkToFit="1"/>
    </xf>
    <xf numFmtId="0" fontId="36" fillId="0" borderId="66" xfId="2" applyFont="1" applyBorder="1" applyAlignment="1">
      <alignment horizontal="center"/>
    </xf>
    <xf numFmtId="0" fontId="36" fillId="0" borderId="64" xfId="2" applyFont="1" applyBorder="1" applyAlignment="1">
      <alignment horizontal="center"/>
    </xf>
    <xf numFmtId="0" fontId="35" fillId="0" borderId="64" xfId="2" applyFont="1" applyBorder="1" applyAlignment="1">
      <alignment horizontal="center"/>
    </xf>
    <xf numFmtId="0" fontId="36" fillId="0" borderId="65" xfId="2" applyFont="1" applyBorder="1"/>
    <xf numFmtId="176" fontId="36" fillId="0" borderId="66" xfId="44" applyNumberFormat="1" applyFont="1" applyFill="1" applyBorder="1" applyAlignment="1"/>
    <xf numFmtId="3" fontId="36" fillId="0" borderId="64" xfId="2" applyNumberFormat="1" applyFont="1" applyBorder="1" applyAlignment="1">
      <alignment horizontal="right"/>
    </xf>
    <xf numFmtId="56" fontId="36" fillId="0" borderId="63" xfId="2" applyNumberFormat="1" applyFont="1" applyBorder="1" applyAlignment="1">
      <alignment horizontal="center"/>
    </xf>
    <xf numFmtId="56" fontId="35" fillId="0" borderId="63" xfId="2" applyNumberFormat="1" applyFont="1" applyBorder="1" applyAlignment="1">
      <alignment horizontal="center"/>
    </xf>
    <xf numFmtId="38" fontId="36" fillId="31" borderId="63" xfId="44" applyFont="1" applyFill="1" applyBorder="1"/>
    <xf numFmtId="38" fontId="36" fillId="0" borderId="86" xfId="44" applyFont="1" applyFill="1" applyBorder="1" applyAlignment="1">
      <alignment shrinkToFit="1"/>
    </xf>
    <xf numFmtId="177" fontId="36" fillId="0" borderId="85" xfId="2" applyNumberFormat="1" applyFont="1" applyBorder="1" applyAlignment="1">
      <alignment horizontal="center"/>
    </xf>
    <xf numFmtId="177" fontId="36" fillId="0" borderId="63" xfId="2" applyNumberFormat="1" applyFont="1" applyBorder="1" applyAlignment="1">
      <alignment horizontal="center"/>
    </xf>
    <xf numFmtId="177" fontId="35" fillId="0" borderId="63" xfId="2" applyNumberFormat="1" applyFont="1" applyBorder="1" applyAlignment="1">
      <alignment horizontal="center"/>
    </xf>
    <xf numFmtId="177" fontId="36" fillId="0" borderId="86" xfId="2" applyNumberFormat="1" applyFont="1" applyBorder="1"/>
    <xf numFmtId="177" fontId="35" fillId="0" borderId="85" xfId="2" applyNumberFormat="1" applyFont="1" applyBorder="1" applyAlignment="1">
      <alignment horizontal="center"/>
    </xf>
    <xf numFmtId="0" fontId="35" fillId="0" borderId="86" xfId="2" applyFont="1" applyBorder="1"/>
    <xf numFmtId="176" fontId="35" fillId="0" borderId="85" xfId="44" applyNumberFormat="1" applyFont="1" applyFill="1" applyBorder="1" applyAlignment="1"/>
    <xf numFmtId="0" fontId="35" fillId="0" borderId="63" xfId="2" applyFont="1" applyBorder="1" applyAlignment="1">
      <alignment horizontal="center"/>
    </xf>
    <xf numFmtId="38" fontId="35" fillId="0" borderId="63" xfId="44" applyFont="1" applyFill="1" applyBorder="1"/>
    <xf numFmtId="38" fontId="35" fillId="0" borderId="86" xfId="44" applyFont="1" applyFill="1" applyBorder="1" applyAlignment="1">
      <alignment shrinkToFit="1"/>
    </xf>
    <xf numFmtId="0" fontId="35" fillId="0" borderId="85" xfId="2" applyFont="1" applyBorder="1" applyAlignment="1">
      <alignment horizontal="center"/>
    </xf>
    <xf numFmtId="38" fontId="36" fillId="0" borderId="69" xfId="44" applyFont="1" applyFill="1" applyBorder="1" applyAlignment="1">
      <alignment shrinkToFit="1"/>
    </xf>
    <xf numFmtId="56" fontId="35" fillId="0" borderId="95" xfId="2" applyNumberFormat="1" applyFont="1" applyBorder="1" applyAlignment="1">
      <alignment horizontal="center"/>
    </xf>
    <xf numFmtId="56" fontId="35" fillId="0" borderId="96" xfId="2" applyNumberFormat="1" applyFont="1" applyBorder="1" applyAlignment="1">
      <alignment horizontal="center"/>
    </xf>
    <xf numFmtId="0" fontId="36" fillId="0" borderId="97" xfId="2" applyFont="1" applyBorder="1"/>
    <xf numFmtId="176" fontId="35" fillId="0" borderId="95" xfId="44" applyNumberFormat="1" applyFont="1" applyFill="1" applyBorder="1" applyAlignment="1"/>
    <xf numFmtId="0" fontId="35" fillId="0" borderId="96" xfId="2" applyFont="1" applyBorder="1" applyAlignment="1">
      <alignment horizontal="center"/>
    </xf>
    <xf numFmtId="38" fontId="35" fillId="0" borderId="96" xfId="44" applyFont="1" applyFill="1" applyBorder="1"/>
    <xf numFmtId="38" fontId="112" fillId="31" borderId="96" xfId="44" applyFont="1" applyFill="1" applyBorder="1"/>
    <xf numFmtId="38" fontId="35" fillId="0" borderId="97" xfId="44" applyFont="1" applyFill="1" applyBorder="1"/>
  </cellXfs>
  <cellStyles count="353">
    <cellStyle name="_x000a_shell=progma" xfId="71" xr:uid="{00000000-0005-0000-0000-000000000000}"/>
    <cellStyle name="0,0_x000d__x000a_NA_x000d__x000a_" xfId="1" xr:uid="{00000000-0005-0000-0000-000001000000}"/>
    <cellStyle name="0,0_x000d__x000a_NA_x000d__x000a_ 2" xfId="2" xr:uid="{00000000-0005-0000-0000-000002000000}"/>
    <cellStyle name="0,0_x000d__x000a_NA_x000d__x000a__エリア別数量1028" xfId="3" xr:uid="{00000000-0005-0000-0000-000003000000}"/>
    <cellStyle name="121" xfId="4" xr:uid="{00000000-0005-0000-0000-000004000000}"/>
    <cellStyle name="20% - アクセント 1 2" xfId="72" xr:uid="{00000000-0005-0000-0000-000005000000}"/>
    <cellStyle name="20% - アクセント 1 2 2" xfId="73" xr:uid="{00000000-0005-0000-0000-000006000000}"/>
    <cellStyle name="20% - アクセント 1 3" xfId="74" xr:uid="{00000000-0005-0000-0000-000007000000}"/>
    <cellStyle name="20% - アクセント 2 2" xfId="75" xr:uid="{00000000-0005-0000-0000-000008000000}"/>
    <cellStyle name="20% - アクセント 2 2 2" xfId="76" xr:uid="{00000000-0005-0000-0000-000009000000}"/>
    <cellStyle name="20% - アクセント 2 3" xfId="77" xr:uid="{00000000-0005-0000-0000-00000A000000}"/>
    <cellStyle name="20% - アクセント 3 2" xfId="78" xr:uid="{00000000-0005-0000-0000-00000B000000}"/>
    <cellStyle name="20% - アクセント 3 2 2" xfId="79" xr:uid="{00000000-0005-0000-0000-00000C000000}"/>
    <cellStyle name="20% - アクセント 3 3" xfId="80" xr:uid="{00000000-0005-0000-0000-00000D000000}"/>
    <cellStyle name="20% - アクセント 4 2" xfId="81" xr:uid="{00000000-0005-0000-0000-00000E000000}"/>
    <cellStyle name="20% - アクセント 4 2 2" xfId="82" xr:uid="{00000000-0005-0000-0000-00000F000000}"/>
    <cellStyle name="20% - アクセント 4 3" xfId="83" xr:uid="{00000000-0005-0000-0000-000010000000}"/>
    <cellStyle name="20% - アクセント 5 2" xfId="84" xr:uid="{00000000-0005-0000-0000-000011000000}"/>
    <cellStyle name="20% - アクセント 5 2 2" xfId="85" xr:uid="{00000000-0005-0000-0000-000012000000}"/>
    <cellStyle name="20% - アクセント 5 3" xfId="86" xr:uid="{00000000-0005-0000-0000-000013000000}"/>
    <cellStyle name="20% - アクセント 6 2" xfId="87" xr:uid="{00000000-0005-0000-0000-000014000000}"/>
    <cellStyle name="20% - アクセント 6 2 2" xfId="88" xr:uid="{00000000-0005-0000-0000-000015000000}"/>
    <cellStyle name="20% - アクセント 6 3" xfId="89" xr:uid="{00000000-0005-0000-0000-000016000000}"/>
    <cellStyle name="40% - アクセント 1 2" xfId="90" xr:uid="{00000000-0005-0000-0000-000017000000}"/>
    <cellStyle name="40% - アクセント 1 2 2" xfId="91" xr:uid="{00000000-0005-0000-0000-000018000000}"/>
    <cellStyle name="40% - アクセント 1 3" xfId="92" xr:uid="{00000000-0005-0000-0000-000019000000}"/>
    <cellStyle name="40% - アクセント 2 2" xfId="93" xr:uid="{00000000-0005-0000-0000-00001A000000}"/>
    <cellStyle name="40% - アクセント 2 2 2" xfId="94" xr:uid="{00000000-0005-0000-0000-00001B000000}"/>
    <cellStyle name="40% - アクセント 2 3" xfId="95" xr:uid="{00000000-0005-0000-0000-00001C000000}"/>
    <cellStyle name="40% - アクセント 3 2" xfId="96" xr:uid="{00000000-0005-0000-0000-00001D000000}"/>
    <cellStyle name="40% - アクセント 3 2 2" xfId="97" xr:uid="{00000000-0005-0000-0000-00001E000000}"/>
    <cellStyle name="40% - アクセント 3 3" xfId="98" xr:uid="{00000000-0005-0000-0000-00001F000000}"/>
    <cellStyle name="40% - アクセント 4 2" xfId="99" xr:uid="{00000000-0005-0000-0000-000020000000}"/>
    <cellStyle name="40% - アクセント 4 2 2" xfId="100" xr:uid="{00000000-0005-0000-0000-000021000000}"/>
    <cellStyle name="40% - アクセント 4 3" xfId="101" xr:uid="{00000000-0005-0000-0000-000022000000}"/>
    <cellStyle name="40% - アクセント 5 2" xfId="102" xr:uid="{00000000-0005-0000-0000-000023000000}"/>
    <cellStyle name="40% - アクセント 5 2 2" xfId="103" xr:uid="{00000000-0005-0000-0000-000024000000}"/>
    <cellStyle name="40% - アクセント 5 3" xfId="104" xr:uid="{00000000-0005-0000-0000-000025000000}"/>
    <cellStyle name="40% - アクセント 6 2" xfId="105" xr:uid="{00000000-0005-0000-0000-000026000000}"/>
    <cellStyle name="40% - アクセント 6 2 2" xfId="106" xr:uid="{00000000-0005-0000-0000-000027000000}"/>
    <cellStyle name="40% - アクセント 6 3" xfId="107" xr:uid="{00000000-0005-0000-0000-000028000000}"/>
    <cellStyle name="60% - アクセント 1 2" xfId="108" xr:uid="{00000000-0005-0000-0000-000029000000}"/>
    <cellStyle name="60% - アクセント 2 2" xfId="109" xr:uid="{00000000-0005-0000-0000-00002A000000}"/>
    <cellStyle name="60% - アクセント 3 2" xfId="110" xr:uid="{00000000-0005-0000-0000-00002B000000}"/>
    <cellStyle name="60% - アクセント 4 2" xfId="111" xr:uid="{00000000-0005-0000-0000-00002C000000}"/>
    <cellStyle name="60% - アクセント 5 2" xfId="112" xr:uid="{00000000-0005-0000-0000-00002D000000}"/>
    <cellStyle name="60% - アクセント 6 2" xfId="113" xr:uid="{00000000-0005-0000-0000-00002E000000}"/>
    <cellStyle name="blank" xfId="5" xr:uid="{00000000-0005-0000-0000-00002F000000}"/>
    <cellStyle name="Body" xfId="6" xr:uid="{00000000-0005-0000-0000-000030000000}"/>
    <cellStyle name="Calc Currency (0)" xfId="7" xr:uid="{00000000-0005-0000-0000-000031000000}"/>
    <cellStyle name="Cap-Non Used" xfId="114" xr:uid="{00000000-0005-0000-0000-000032000000}"/>
    <cellStyle name="Caption" xfId="115" xr:uid="{00000000-0005-0000-0000-000033000000}"/>
    <cellStyle name="category" xfId="116" xr:uid="{00000000-0005-0000-0000-000034000000}"/>
    <cellStyle name="Column Title" xfId="117" xr:uid="{00000000-0005-0000-0000-000035000000}"/>
    <cellStyle name="Comma  - Style1" xfId="8" xr:uid="{00000000-0005-0000-0000-000036000000}"/>
    <cellStyle name="Comma  - Style2" xfId="9" xr:uid="{00000000-0005-0000-0000-000037000000}"/>
    <cellStyle name="Comma  - Style3" xfId="10" xr:uid="{00000000-0005-0000-0000-000038000000}"/>
    <cellStyle name="Comma  - Style4" xfId="11" xr:uid="{00000000-0005-0000-0000-000039000000}"/>
    <cellStyle name="Comma  - Style5" xfId="12" xr:uid="{00000000-0005-0000-0000-00003A000000}"/>
    <cellStyle name="Comma  - Style6" xfId="13" xr:uid="{00000000-0005-0000-0000-00003B000000}"/>
    <cellStyle name="Comma  - Style7" xfId="14" xr:uid="{00000000-0005-0000-0000-00003C000000}"/>
    <cellStyle name="Comma  - Style8" xfId="15" xr:uid="{00000000-0005-0000-0000-00003D000000}"/>
    <cellStyle name="Comma [0]_laroux" xfId="16" xr:uid="{00000000-0005-0000-0000-00003E000000}"/>
    <cellStyle name="Comma_laroux" xfId="17" xr:uid="{00000000-0005-0000-0000-00003F000000}"/>
    <cellStyle name="Copied" xfId="118" xr:uid="{00000000-0005-0000-0000-000040000000}"/>
    <cellStyle name="Currency [0]_CCOCPX" xfId="119" xr:uid="{00000000-0005-0000-0000-000041000000}"/>
    <cellStyle name="Currency_CCOCPX" xfId="120" xr:uid="{00000000-0005-0000-0000-000042000000}"/>
    <cellStyle name="Date" xfId="121" xr:uid="{00000000-0005-0000-0000-000043000000}"/>
    <cellStyle name="Descr Input" xfId="122" xr:uid="{00000000-0005-0000-0000-000044000000}"/>
    <cellStyle name="ＤＦ平成明朝体w3" xfId="123" xr:uid="{00000000-0005-0000-0000-000045000000}"/>
    <cellStyle name="ＤＦ平成明朝体W3 9" xfId="124" xr:uid="{00000000-0005-0000-0000-000046000000}"/>
    <cellStyle name="Dollar" xfId="125" xr:uid="{00000000-0005-0000-0000-000047000000}"/>
    <cellStyle name="Entered" xfId="126" xr:uid="{00000000-0005-0000-0000-000048000000}"/>
    <cellStyle name="entry" xfId="18" xr:uid="{00000000-0005-0000-0000-000049000000}"/>
    <cellStyle name="Grey" xfId="19" xr:uid="{00000000-0005-0000-0000-00004A000000}"/>
    <cellStyle name="Head 1" xfId="20" xr:uid="{00000000-0005-0000-0000-00004B000000}"/>
    <cellStyle name="Header" xfId="21" xr:uid="{00000000-0005-0000-0000-00004C000000}"/>
    <cellStyle name="Header1" xfId="22" xr:uid="{00000000-0005-0000-0000-00004D000000}"/>
    <cellStyle name="Header2" xfId="23" xr:uid="{00000000-0005-0000-0000-00004E000000}"/>
    <cellStyle name="Header2 2" xfId="127" xr:uid="{00000000-0005-0000-0000-00004F000000}"/>
    <cellStyle name="Header2 3" xfId="128" xr:uid="{00000000-0005-0000-0000-000050000000}"/>
    <cellStyle name="Input [yellow]" xfId="24" xr:uid="{00000000-0005-0000-0000-000051000000}"/>
    <cellStyle name="Input [yellow] 2" xfId="129" xr:uid="{00000000-0005-0000-0000-000052000000}"/>
    <cellStyle name="Input [yellow] 3" xfId="130" xr:uid="{00000000-0005-0000-0000-000053000000}"/>
    <cellStyle name="Input Value" xfId="131" xr:uid="{00000000-0005-0000-0000-000054000000}"/>
    <cellStyle name="Input Value 2" xfId="132" xr:uid="{00000000-0005-0000-0000-000055000000}"/>
    <cellStyle name="Input Value 3" xfId="133" xr:uid="{00000000-0005-0000-0000-000056000000}"/>
    <cellStyle name="Input Value 4" xfId="134" xr:uid="{00000000-0005-0000-0000-000057000000}"/>
    <cellStyle name="Input Value 5" xfId="135" xr:uid="{00000000-0005-0000-0000-000058000000}"/>
    <cellStyle name="Milliers [0]_AR1194" xfId="136" xr:uid="{00000000-0005-0000-0000-000059000000}"/>
    <cellStyle name="Milliers_AR1194" xfId="137" xr:uid="{00000000-0005-0000-0000-00005A000000}"/>
    <cellStyle name="Model" xfId="138" xr:uid="{00000000-0005-0000-0000-00005B000000}"/>
    <cellStyle name="Mon騁aire [0]_AR1194" xfId="139" xr:uid="{00000000-0005-0000-0000-00005C000000}"/>
    <cellStyle name="Mon騁aire_AR1194" xfId="140" xr:uid="{00000000-0005-0000-0000-00005D000000}"/>
    <cellStyle name="Multi Column Title" xfId="141" xr:uid="{00000000-0005-0000-0000-00005E000000}"/>
    <cellStyle name="New" xfId="142" xr:uid="{00000000-0005-0000-0000-00005F000000}"/>
    <cellStyle name="New 2" xfId="143" xr:uid="{00000000-0005-0000-0000-000060000000}"/>
    <cellStyle name="New 3" xfId="144" xr:uid="{00000000-0005-0000-0000-000061000000}"/>
    <cellStyle name="no dec" xfId="25" xr:uid="{00000000-0005-0000-0000-000062000000}"/>
    <cellStyle name="Normal - Style1" xfId="26" xr:uid="{00000000-0005-0000-0000-000063000000}"/>
    <cellStyle name="Normal_#10-Headcount" xfId="145" xr:uid="{00000000-0005-0000-0000-000064000000}"/>
    <cellStyle name="oft Excel]_x000d__x000a_Options5=1667_x000d__x000a_Options3=0_x000d__x000a_Basics=1_x000d__x000a_USER=アサヒ_x000d__x000a_CBTLOCATION=A:\MSOFFICE\EXCEL5\EXCELCBT_x000d__x000a_Pos=5,14,628" xfId="146" xr:uid="{00000000-0005-0000-0000-000065000000}"/>
    <cellStyle name="Percent (0)" xfId="27" xr:uid="{00000000-0005-0000-0000-000066000000}"/>
    <cellStyle name="Percent [2]" xfId="28" xr:uid="{00000000-0005-0000-0000-000067000000}"/>
    <cellStyle name="price" xfId="29" xr:uid="{00000000-0005-0000-0000-000068000000}"/>
    <cellStyle name="PSChar" xfId="30" xr:uid="{00000000-0005-0000-0000-000069000000}"/>
    <cellStyle name="PSDate" xfId="31" xr:uid="{00000000-0005-0000-0000-00006A000000}"/>
    <cellStyle name="PSDec" xfId="32" xr:uid="{00000000-0005-0000-0000-00006B000000}"/>
    <cellStyle name="PSHeading" xfId="33" xr:uid="{00000000-0005-0000-0000-00006C000000}"/>
    <cellStyle name="PSInt" xfId="34" xr:uid="{00000000-0005-0000-0000-00006D000000}"/>
    <cellStyle name="PSSpacer" xfId="35" xr:uid="{00000000-0005-0000-0000-00006E000000}"/>
    <cellStyle name="Released" xfId="147" xr:uid="{00000000-0005-0000-0000-00006F000000}"/>
    <cellStyle name="Released 2" xfId="148" xr:uid="{00000000-0005-0000-0000-000070000000}"/>
    <cellStyle name="Released 3" xfId="149" xr:uid="{00000000-0005-0000-0000-000071000000}"/>
    <cellStyle name="revised" xfId="36" xr:uid="{00000000-0005-0000-0000-000072000000}"/>
    <cellStyle name="RevList" xfId="150" xr:uid="{00000000-0005-0000-0000-000073000000}"/>
    <cellStyle name="Roberts" xfId="151" xr:uid="{00000000-0005-0000-0000-000074000000}"/>
    <cellStyle name="section" xfId="37" xr:uid="{00000000-0005-0000-0000-000075000000}"/>
    <cellStyle name="SPOl" xfId="152" xr:uid="{00000000-0005-0000-0000-000076000000}"/>
    <cellStyle name="subhead" xfId="38" xr:uid="{00000000-0005-0000-0000-000077000000}"/>
    <cellStyle name="Subtotal" xfId="153" xr:uid="{00000000-0005-0000-0000-000078000000}"/>
    <cellStyle name="Text" xfId="154" xr:uid="{00000000-0005-0000-0000-000079000000}"/>
    <cellStyle name="title" xfId="39" xr:uid="{00000000-0005-0000-0000-00007A000000}"/>
    <cellStyle name="アクセント 1 2" xfId="155" xr:uid="{00000000-0005-0000-0000-00007B000000}"/>
    <cellStyle name="アクセント 2 2" xfId="156" xr:uid="{00000000-0005-0000-0000-00007C000000}"/>
    <cellStyle name="アクセント 3 2" xfId="157" xr:uid="{00000000-0005-0000-0000-00007D000000}"/>
    <cellStyle name="アクセント 4 2" xfId="158" xr:uid="{00000000-0005-0000-0000-00007E000000}"/>
    <cellStyle name="アクセント 5 2" xfId="159" xr:uid="{00000000-0005-0000-0000-00007F000000}"/>
    <cellStyle name="アクセント 6 2" xfId="160" xr:uid="{00000000-0005-0000-0000-000080000000}"/>
    <cellStyle name="ｹ鮗ﾐﾀｲ_ｰ豼ｵﾁ･" xfId="161" xr:uid="{00000000-0005-0000-0000-000081000000}"/>
    <cellStyle name="スタイル 1" xfId="162" xr:uid="{00000000-0005-0000-0000-000082000000}"/>
    <cellStyle name="センター" xfId="40" xr:uid="{00000000-0005-0000-0000-000083000000}"/>
    <cellStyle name="タイトル 2" xfId="163" xr:uid="{00000000-0005-0000-0000-000084000000}"/>
    <cellStyle name="チェック セル 2" xfId="164" xr:uid="{00000000-0005-0000-0000-000085000000}"/>
    <cellStyle name="ﾄﾞｸｶ [0]_ｰ霾ｹ" xfId="165" xr:uid="{00000000-0005-0000-0000-000086000000}"/>
    <cellStyle name="ﾄﾞｸｶ_ｰ霾ｹ" xfId="166" xr:uid="{00000000-0005-0000-0000-000087000000}"/>
    <cellStyle name="どちらでもない 2" xfId="167" xr:uid="{00000000-0005-0000-0000-000088000000}"/>
    <cellStyle name="ﾅ・ｭ [0]_ｰ霾ｹ" xfId="168" xr:uid="{00000000-0005-0000-0000-000089000000}"/>
    <cellStyle name="ﾅ・ｭ_ｰ霾ｹ" xfId="169" xr:uid="{00000000-0005-0000-0000-00008A000000}"/>
    <cellStyle name="ﾇ･ﾁﾘ_ｰ霾ｹ" xfId="170" xr:uid="{00000000-0005-0000-0000-00008B000000}"/>
    <cellStyle name="パーセント 10" xfId="171" xr:uid="{00000000-0005-0000-0000-00008C000000}"/>
    <cellStyle name="パーセント 10 2" xfId="172" xr:uid="{00000000-0005-0000-0000-00008D000000}"/>
    <cellStyle name="パーセント 11" xfId="173" xr:uid="{00000000-0005-0000-0000-00008E000000}"/>
    <cellStyle name="パーセント 12" xfId="174" xr:uid="{00000000-0005-0000-0000-00008F000000}"/>
    <cellStyle name="パーセント 13" xfId="175" xr:uid="{00000000-0005-0000-0000-000090000000}"/>
    <cellStyle name="パーセント 14" xfId="350" xr:uid="{0B022FC8-288E-410F-A634-9818FC25E9AE}"/>
    <cellStyle name="パーセント 2" xfId="41" xr:uid="{00000000-0005-0000-0000-000091000000}"/>
    <cellStyle name="パーセント 2 2" xfId="176" xr:uid="{00000000-0005-0000-0000-000092000000}"/>
    <cellStyle name="パーセント 2 3" xfId="177" xr:uid="{00000000-0005-0000-0000-000093000000}"/>
    <cellStyle name="パーセント 3" xfId="178" xr:uid="{00000000-0005-0000-0000-000094000000}"/>
    <cellStyle name="パーセント 3 2" xfId="179" xr:uid="{00000000-0005-0000-0000-000095000000}"/>
    <cellStyle name="パーセント 3 2 2" xfId="180" xr:uid="{00000000-0005-0000-0000-000096000000}"/>
    <cellStyle name="パーセント 3 3" xfId="181" xr:uid="{00000000-0005-0000-0000-000097000000}"/>
    <cellStyle name="パーセント 4" xfId="182" xr:uid="{00000000-0005-0000-0000-000098000000}"/>
    <cellStyle name="パーセント 4 2" xfId="183" xr:uid="{00000000-0005-0000-0000-000099000000}"/>
    <cellStyle name="パーセント 5" xfId="184" xr:uid="{00000000-0005-0000-0000-00009A000000}"/>
    <cellStyle name="パーセント 5 2" xfId="185" xr:uid="{00000000-0005-0000-0000-00009B000000}"/>
    <cellStyle name="パーセント 5 2 2" xfId="186" xr:uid="{00000000-0005-0000-0000-00009C000000}"/>
    <cellStyle name="パーセント 5 2 2 2" xfId="187" xr:uid="{00000000-0005-0000-0000-00009D000000}"/>
    <cellStyle name="パーセント 5 2 3" xfId="188" xr:uid="{00000000-0005-0000-0000-00009E000000}"/>
    <cellStyle name="パーセント 5 3" xfId="189" xr:uid="{00000000-0005-0000-0000-00009F000000}"/>
    <cellStyle name="パーセント 5 3 2" xfId="190" xr:uid="{00000000-0005-0000-0000-0000A0000000}"/>
    <cellStyle name="パーセント 5 4" xfId="191" xr:uid="{00000000-0005-0000-0000-0000A1000000}"/>
    <cellStyle name="パーセント 6" xfId="192" xr:uid="{00000000-0005-0000-0000-0000A2000000}"/>
    <cellStyle name="パーセント 6 2" xfId="193" xr:uid="{00000000-0005-0000-0000-0000A3000000}"/>
    <cellStyle name="パーセント 6 2 2" xfId="194" xr:uid="{00000000-0005-0000-0000-0000A4000000}"/>
    <cellStyle name="パーセント 6 3" xfId="195" xr:uid="{00000000-0005-0000-0000-0000A5000000}"/>
    <cellStyle name="パーセント 7" xfId="68" xr:uid="{00000000-0005-0000-0000-0000A6000000}"/>
    <cellStyle name="パーセント 8" xfId="196" xr:uid="{00000000-0005-0000-0000-0000A7000000}"/>
    <cellStyle name="パーセント 9" xfId="197" xr:uid="{00000000-0005-0000-0000-0000A8000000}"/>
    <cellStyle name="メモ 2" xfId="198" xr:uid="{00000000-0005-0000-0000-0000A9000000}"/>
    <cellStyle name="メモ 2 2" xfId="199" xr:uid="{00000000-0005-0000-0000-0000AA000000}"/>
    <cellStyle name="メモ 3" xfId="200" xr:uid="{00000000-0005-0000-0000-0000AB000000}"/>
    <cellStyle name="リンク セル 2" xfId="201" xr:uid="{00000000-0005-0000-0000-0000AC000000}"/>
    <cellStyle name="悪い 2" xfId="202" xr:uid="{00000000-0005-0000-0000-0000AD000000}"/>
    <cellStyle name="下点線" xfId="42" xr:uid="{00000000-0005-0000-0000-0000AE000000}"/>
    <cellStyle name="下点線 2" xfId="203" xr:uid="{00000000-0005-0000-0000-0000AF000000}"/>
    <cellStyle name="型番_ALL" xfId="43" xr:uid="{00000000-0005-0000-0000-0000B0000000}"/>
    <cellStyle name="計算 2" xfId="204" xr:uid="{00000000-0005-0000-0000-0000B1000000}"/>
    <cellStyle name="警告文 2" xfId="205" xr:uid="{00000000-0005-0000-0000-0000B2000000}"/>
    <cellStyle name="桁蟻唇Ｆ [0.00]_laroux" xfId="206" xr:uid="{00000000-0005-0000-0000-0000B3000000}"/>
    <cellStyle name="桁蟻唇Ｆ_Oder Log" xfId="207" xr:uid="{00000000-0005-0000-0000-0000B4000000}"/>
    <cellStyle name="桁区切り" xfId="348" builtinId="6"/>
    <cellStyle name="桁区切り 10" xfId="208" xr:uid="{00000000-0005-0000-0000-0000B6000000}"/>
    <cellStyle name="桁区切り 10 2" xfId="209" xr:uid="{00000000-0005-0000-0000-0000B7000000}"/>
    <cellStyle name="桁区切り 10 3" xfId="210" xr:uid="{00000000-0005-0000-0000-0000B8000000}"/>
    <cellStyle name="桁区切り 10 3 2" xfId="211" xr:uid="{00000000-0005-0000-0000-0000B9000000}"/>
    <cellStyle name="桁区切り 10 4" xfId="212" xr:uid="{00000000-0005-0000-0000-0000BA000000}"/>
    <cellStyle name="桁区切り 11" xfId="213" xr:uid="{00000000-0005-0000-0000-0000BB000000}"/>
    <cellStyle name="桁区切り 11 2" xfId="214" xr:uid="{00000000-0005-0000-0000-0000BC000000}"/>
    <cellStyle name="桁区切り 11 3" xfId="215" xr:uid="{00000000-0005-0000-0000-0000BD000000}"/>
    <cellStyle name="桁区切り 12" xfId="216" xr:uid="{00000000-0005-0000-0000-0000BE000000}"/>
    <cellStyle name="桁区切り 13" xfId="217" xr:uid="{00000000-0005-0000-0000-0000BF000000}"/>
    <cellStyle name="桁区切り 13 2" xfId="218" xr:uid="{00000000-0005-0000-0000-0000C0000000}"/>
    <cellStyle name="桁区切り 14" xfId="219" xr:uid="{00000000-0005-0000-0000-0000C1000000}"/>
    <cellStyle name="桁区切り 14 2" xfId="220" xr:uid="{00000000-0005-0000-0000-0000C2000000}"/>
    <cellStyle name="桁区切り 14 2 2" xfId="221" xr:uid="{00000000-0005-0000-0000-0000C3000000}"/>
    <cellStyle name="桁区切り 14 3" xfId="222" xr:uid="{00000000-0005-0000-0000-0000C4000000}"/>
    <cellStyle name="桁区切り 15" xfId="223" xr:uid="{00000000-0005-0000-0000-0000C5000000}"/>
    <cellStyle name="桁区切り 2" xfId="44" xr:uid="{00000000-0005-0000-0000-0000C6000000}"/>
    <cellStyle name="桁区切り 2 2" xfId="45" xr:uid="{00000000-0005-0000-0000-0000C7000000}"/>
    <cellStyle name="桁区切り 2 2 2" xfId="66" xr:uid="{00000000-0005-0000-0000-0000C8000000}"/>
    <cellStyle name="桁区切り 2 3" xfId="69" xr:uid="{00000000-0005-0000-0000-0000C9000000}"/>
    <cellStyle name="桁区切り 2 3 2" xfId="64" xr:uid="{00000000-0005-0000-0000-0000CA000000}"/>
    <cellStyle name="桁区切り 2 4" xfId="224" xr:uid="{00000000-0005-0000-0000-0000CB000000}"/>
    <cellStyle name="桁区切り 2 5" xfId="225" xr:uid="{00000000-0005-0000-0000-0000CC000000}"/>
    <cellStyle name="桁区切り 2 6" xfId="226" xr:uid="{00000000-0005-0000-0000-0000CD000000}"/>
    <cellStyle name="桁区切り 2 7" xfId="351" xr:uid="{ADCCAF4C-82E8-459D-89F7-0909E62CA619}"/>
    <cellStyle name="桁区切り 2_見積(光連絡線センター工事)見直し101013" xfId="227" xr:uid="{00000000-0005-0000-0000-0000CE000000}"/>
    <cellStyle name="桁区切り 3" xfId="46" xr:uid="{00000000-0005-0000-0000-0000CF000000}"/>
    <cellStyle name="桁区切り 3 2" xfId="228" xr:uid="{00000000-0005-0000-0000-0000D0000000}"/>
    <cellStyle name="桁区切り 3 2 2" xfId="229" xr:uid="{00000000-0005-0000-0000-0000D1000000}"/>
    <cellStyle name="桁区切り 3 3" xfId="230" xr:uid="{00000000-0005-0000-0000-0000D2000000}"/>
    <cellStyle name="桁区切り 3 4" xfId="231" xr:uid="{00000000-0005-0000-0000-0000D3000000}"/>
    <cellStyle name="桁区切り 3 5" xfId="232" xr:uid="{00000000-0005-0000-0000-0000D4000000}"/>
    <cellStyle name="桁区切り 4" xfId="47" xr:uid="{00000000-0005-0000-0000-0000D5000000}"/>
    <cellStyle name="桁区切り 4 2" xfId="233" xr:uid="{00000000-0005-0000-0000-0000D6000000}"/>
    <cellStyle name="桁区切り 4 3" xfId="234" xr:uid="{00000000-0005-0000-0000-0000D7000000}"/>
    <cellStyle name="桁区切り 5" xfId="48" xr:uid="{00000000-0005-0000-0000-0000D8000000}"/>
    <cellStyle name="桁区切り 5 2" xfId="235" xr:uid="{00000000-0005-0000-0000-0000D9000000}"/>
    <cellStyle name="桁区切り 5 2 2" xfId="236" xr:uid="{00000000-0005-0000-0000-0000DA000000}"/>
    <cellStyle name="桁区切り 6" xfId="237" xr:uid="{00000000-0005-0000-0000-0000DB000000}"/>
    <cellStyle name="桁区切り 6 2" xfId="238" xr:uid="{00000000-0005-0000-0000-0000DC000000}"/>
    <cellStyle name="桁区切り 7" xfId="239" xr:uid="{00000000-0005-0000-0000-0000DD000000}"/>
    <cellStyle name="桁区切り 7 2" xfId="240" xr:uid="{00000000-0005-0000-0000-0000DE000000}"/>
    <cellStyle name="桁区切り 7 2 2" xfId="241" xr:uid="{00000000-0005-0000-0000-0000DF000000}"/>
    <cellStyle name="桁区切り 7 2 2 2" xfId="242" xr:uid="{00000000-0005-0000-0000-0000E0000000}"/>
    <cellStyle name="桁区切り 7 2 3" xfId="243" xr:uid="{00000000-0005-0000-0000-0000E1000000}"/>
    <cellStyle name="桁区切り 7 3" xfId="244" xr:uid="{00000000-0005-0000-0000-0000E2000000}"/>
    <cellStyle name="桁区切り 7 3 2" xfId="245" xr:uid="{00000000-0005-0000-0000-0000E3000000}"/>
    <cellStyle name="桁区切り 7 4" xfId="246" xr:uid="{00000000-0005-0000-0000-0000E4000000}"/>
    <cellStyle name="桁区切り 8" xfId="247" xr:uid="{00000000-0005-0000-0000-0000E5000000}"/>
    <cellStyle name="桁区切り 8 2" xfId="248" xr:uid="{00000000-0005-0000-0000-0000E6000000}"/>
    <cellStyle name="桁区切り 8 2 2" xfId="249" xr:uid="{00000000-0005-0000-0000-0000E7000000}"/>
    <cellStyle name="桁区切り 8 3" xfId="250" xr:uid="{00000000-0005-0000-0000-0000E8000000}"/>
    <cellStyle name="桁区切り 8 3 2" xfId="251" xr:uid="{00000000-0005-0000-0000-0000E9000000}"/>
    <cellStyle name="桁区切り 9" xfId="252" xr:uid="{00000000-0005-0000-0000-0000EA000000}"/>
    <cellStyle name="桁区切り 9 2" xfId="253" xr:uid="{00000000-0005-0000-0000-0000EB000000}"/>
    <cellStyle name="桁区切り 9 2 2" xfId="254" xr:uid="{00000000-0005-0000-0000-0000EC000000}"/>
    <cellStyle name="桁区切り 9 3" xfId="255" xr:uid="{00000000-0005-0000-0000-0000ED000000}"/>
    <cellStyle name="桁区切り 9 3 2" xfId="256" xr:uid="{00000000-0005-0000-0000-0000EE000000}"/>
    <cellStyle name="桁区切り 9 4" xfId="257" xr:uid="{00000000-0005-0000-0000-0000EF000000}"/>
    <cellStyle name="見出し" xfId="258" xr:uid="{00000000-0005-0000-0000-0000F0000000}"/>
    <cellStyle name="見出し 1 2" xfId="259" xr:uid="{00000000-0005-0000-0000-0000F1000000}"/>
    <cellStyle name="見出し 2 2" xfId="260" xr:uid="{00000000-0005-0000-0000-0000F2000000}"/>
    <cellStyle name="見出し 3 2" xfId="261" xr:uid="{00000000-0005-0000-0000-0000F3000000}"/>
    <cellStyle name="見出し 4 2" xfId="262" xr:uid="{00000000-0005-0000-0000-0000F4000000}"/>
    <cellStyle name="種類" xfId="49" xr:uid="{00000000-0005-0000-0000-0000F5000000}"/>
    <cellStyle name="集計 2" xfId="263" xr:uid="{00000000-0005-0000-0000-0000F6000000}"/>
    <cellStyle name="出力 2" xfId="264" xr:uid="{00000000-0005-0000-0000-0000F7000000}"/>
    <cellStyle name="図番号" xfId="50" xr:uid="{00000000-0005-0000-0000-0000F8000000}"/>
    <cellStyle name="説明文 2" xfId="265" xr:uid="{00000000-0005-0000-0000-0000F9000000}"/>
    <cellStyle name="脱浦 [0.00]_laroux" xfId="266" xr:uid="{00000000-0005-0000-0000-0000FA000000}"/>
    <cellStyle name="脱浦_laroux" xfId="267" xr:uid="{00000000-0005-0000-0000-0000FB000000}"/>
    <cellStyle name="中通ﾃﾞｰﾀ積算" xfId="268" xr:uid="{00000000-0005-0000-0000-0000FC000000}"/>
    <cellStyle name="通貨 [0.00] 2" xfId="269" xr:uid="{00000000-0005-0000-0000-0000FD000000}"/>
    <cellStyle name="通貨 2" xfId="51" xr:uid="{00000000-0005-0000-0000-0000FE000000}"/>
    <cellStyle name="通貨 2 2" xfId="67" xr:uid="{00000000-0005-0000-0000-0000FF000000}"/>
    <cellStyle name="通貨 3" xfId="270" xr:uid="{00000000-0005-0000-0000-000000010000}"/>
    <cellStyle name="入力 2" xfId="271" xr:uid="{00000000-0005-0000-0000-000001010000}"/>
    <cellStyle name="標準" xfId="0" builtinId="0"/>
    <cellStyle name="標準 10" xfId="272" xr:uid="{00000000-0005-0000-0000-000003010000}"/>
    <cellStyle name="標準 10 2" xfId="273" xr:uid="{00000000-0005-0000-0000-000004010000}"/>
    <cellStyle name="標準 10 2 2" xfId="274" xr:uid="{00000000-0005-0000-0000-000005010000}"/>
    <cellStyle name="標準 10 3" xfId="275" xr:uid="{00000000-0005-0000-0000-000006010000}"/>
    <cellStyle name="標準 11" xfId="276" xr:uid="{00000000-0005-0000-0000-000007010000}"/>
    <cellStyle name="標準 11 2" xfId="277" xr:uid="{00000000-0005-0000-0000-000008010000}"/>
    <cellStyle name="標準 11 3" xfId="278" xr:uid="{00000000-0005-0000-0000-000009010000}"/>
    <cellStyle name="標準 12" xfId="279" xr:uid="{00000000-0005-0000-0000-00000A010000}"/>
    <cellStyle name="標準 12 2" xfId="280" xr:uid="{00000000-0005-0000-0000-00000B010000}"/>
    <cellStyle name="標準 12 3" xfId="281" xr:uid="{00000000-0005-0000-0000-00000C010000}"/>
    <cellStyle name="標準 13" xfId="282" xr:uid="{00000000-0005-0000-0000-00000D010000}"/>
    <cellStyle name="標準 13 2" xfId="283" xr:uid="{00000000-0005-0000-0000-00000E010000}"/>
    <cellStyle name="標準 14" xfId="284" xr:uid="{00000000-0005-0000-0000-00000F010000}"/>
    <cellStyle name="標準 14 2" xfId="285" xr:uid="{00000000-0005-0000-0000-000010010000}"/>
    <cellStyle name="標準 15" xfId="286" xr:uid="{00000000-0005-0000-0000-000011010000}"/>
    <cellStyle name="標準 15 2" xfId="287" xr:uid="{00000000-0005-0000-0000-000012010000}"/>
    <cellStyle name="標準 16" xfId="288" xr:uid="{00000000-0005-0000-0000-000013010000}"/>
    <cellStyle name="標準 16 2" xfId="289" xr:uid="{00000000-0005-0000-0000-000014010000}"/>
    <cellStyle name="標準 16 2 2" xfId="290" xr:uid="{00000000-0005-0000-0000-000015010000}"/>
    <cellStyle name="標準 16 3" xfId="291" xr:uid="{00000000-0005-0000-0000-000016010000}"/>
    <cellStyle name="標準 16 4" xfId="292" xr:uid="{00000000-0005-0000-0000-000017010000}"/>
    <cellStyle name="標準 17" xfId="293" xr:uid="{00000000-0005-0000-0000-000018010000}"/>
    <cellStyle name="標準 18" xfId="294" xr:uid="{00000000-0005-0000-0000-000019010000}"/>
    <cellStyle name="標準 19" xfId="295" xr:uid="{00000000-0005-0000-0000-00001A010000}"/>
    <cellStyle name="標準 2" xfId="52" xr:uid="{00000000-0005-0000-0000-00001B010000}"/>
    <cellStyle name="標準 2 2" xfId="53" xr:uid="{00000000-0005-0000-0000-00001C010000}"/>
    <cellStyle name="標準 2 2 2" xfId="65" xr:uid="{00000000-0005-0000-0000-00001D010000}"/>
    <cellStyle name="標準 2 2 2 2" xfId="296" xr:uid="{00000000-0005-0000-0000-00001E010000}"/>
    <cellStyle name="標準 2 2 2 3" xfId="346" xr:uid="{00000000-0005-0000-0000-00001F010000}"/>
    <cellStyle name="標準 2 3" xfId="297" xr:uid="{00000000-0005-0000-0000-000020010000}"/>
    <cellStyle name="標準 2 3 2" xfId="298" xr:uid="{00000000-0005-0000-0000-000021010000}"/>
    <cellStyle name="標準 2 3 2 2" xfId="70" xr:uid="{00000000-0005-0000-0000-000022010000}"/>
    <cellStyle name="標準 2 4" xfId="299" xr:uid="{00000000-0005-0000-0000-000023010000}"/>
    <cellStyle name="標準 2 4 2" xfId="300" xr:uid="{00000000-0005-0000-0000-000024010000}"/>
    <cellStyle name="標準 2 5" xfId="301" xr:uid="{00000000-0005-0000-0000-000025010000}"/>
    <cellStyle name="標準 2 6" xfId="302" xr:uid="{00000000-0005-0000-0000-000026010000}"/>
    <cellStyle name="標準 2 7" xfId="303" xr:uid="{00000000-0005-0000-0000-000027010000}"/>
    <cellStyle name="標準 2_Book2" xfId="304" xr:uid="{00000000-0005-0000-0000-000028010000}"/>
    <cellStyle name="標準 20" xfId="347" xr:uid="{00000000-0005-0000-0000-000029010000}"/>
    <cellStyle name="標準 21" xfId="349" xr:uid="{9AD7B816-C063-41CC-900B-2FDF0DF6E255}"/>
    <cellStyle name="標準 22" xfId="352" xr:uid="{BB69F1DE-7B0F-4C67-8820-A98990A5CB83}"/>
    <cellStyle name="標準 3" xfId="54" xr:uid="{00000000-0005-0000-0000-00002A010000}"/>
    <cellStyle name="標準 3 2" xfId="305" xr:uid="{00000000-0005-0000-0000-00002B010000}"/>
    <cellStyle name="標準 3 3" xfId="306" xr:uid="{00000000-0005-0000-0000-00002C010000}"/>
    <cellStyle name="標準 3 3 2" xfId="307" xr:uid="{00000000-0005-0000-0000-00002D010000}"/>
    <cellStyle name="標準 3 4" xfId="308" xr:uid="{00000000-0005-0000-0000-00002E010000}"/>
    <cellStyle name="標準 3_見積(光連絡線センター工事)見直し101013" xfId="309" xr:uid="{00000000-0005-0000-0000-00002F010000}"/>
    <cellStyle name="標準 4" xfId="55" xr:uid="{00000000-0005-0000-0000-000030010000}"/>
    <cellStyle name="標準 4 2" xfId="310" xr:uid="{00000000-0005-0000-0000-000031010000}"/>
    <cellStyle name="標準 4 2 2" xfId="311" xr:uid="{00000000-0005-0000-0000-000032010000}"/>
    <cellStyle name="標準 4 3" xfId="312" xr:uid="{00000000-0005-0000-0000-000033010000}"/>
    <cellStyle name="標準 4 3 2" xfId="313" xr:uid="{00000000-0005-0000-0000-000034010000}"/>
    <cellStyle name="標準 4 4" xfId="314" xr:uid="{00000000-0005-0000-0000-000035010000}"/>
    <cellStyle name="標準 4 5" xfId="315" xr:uid="{00000000-0005-0000-0000-000036010000}"/>
    <cellStyle name="標準 5" xfId="56" xr:uid="{00000000-0005-0000-0000-000037010000}"/>
    <cellStyle name="標準 5 2" xfId="316" xr:uid="{00000000-0005-0000-0000-000038010000}"/>
    <cellStyle name="標準 5 2 2" xfId="317" xr:uid="{00000000-0005-0000-0000-000039010000}"/>
    <cellStyle name="標準 5 3" xfId="318" xr:uid="{00000000-0005-0000-0000-00003A010000}"/>
    <cellStyle name="標準 5 3 2" xfId="319" xr:uid="{00000000-0005-0000-0000-00003B010000}"/>
    <cellStyle name="標準 5 4" xfId="320" xr:uid="{00000000-0005-0000-0000-00003C010000}"/>
    <cellStyle name="標準 6" xfId="57" xr:uid="{00000000-0005-0000-0000-00003D010000}"/>
    <cellStyle name="標準 6 2" xfId="321" xr:uid="{00000000-0005-0000-0000-00003E010000}"/>
    <cellStyle name="標準 6 2 2" xfId="322" xr:uid="{00000000-0005-0000-0000-00003F010000}"/>
    <cellStyle name="標準 6 3" xfId="323" xr:uid="{00000000-0005-0000-0000-000040010000}"/>
    <cellStyle name="標準 7" xfId="58" xr:uid="{00000000-0005-0000-0000-000041010000}"/>
    <cellStyle name="標準 7 2" xfId="324" xr:uid="{00000000-0005-0000-0000-000042010000}"/>
    <cellStyle name="標準 7 2 2" xfId="325" xr:uid="{00000000-0005-0000-0000-000043010000}"/>
    <cellStyle name="標準 7 2 2 2" xfId="326" xr:uid="{00000000-0005-0000-0000-000044010000}"/>
    <cellStyle name="標準 7 2 2 2 2" xfId="327" xr:uid="{00000000-0005-0000-0000-000045010000}"/>
    <cellStyle name="標準 7 2 2 3" xfId="328" xr:uid="{00000000-0005-0000-0000-000046010000}"/>
    <cellStyle name="標準 7 2 2 3 2" xfId="329" xr:uid="{00000000-0005-0000-0000-000047010000}"/>
    <cellStyle name="標準 7 2 2 4" xfId="330" xr:uid="{00000000-0005-0000-0000-000048010000}"/>
    <cellStyle name="標準 7 2 3" xfId="331" xr:uid="{00000000-0005-0000-0000-000049010000}"/>
    <cellStyle name="標準 7 3" xfId="332" xr:uid="{00000000-0005-0000-0000-00004A010000}"/>
    <cellStyle name="標準 7 3 2" xfId="333" xr:uid="{00000000-0005-0000-0000-00004B010000}"/>
    <cellStyle name="標準 7 4" xfId="334" xr:uid="{00000000-0005-0000-0000-00004C010000}"/>
    <cellStyle name="標準 8" xfId="59" xr:uid="{00000000-0005-0000-0000-00004D010000}"/>
    <cellStyle name="標準 8 2" xfId="335" xr:uid="{00000000-0005-0000-0000-00004E010000}"/>
    <cellStyle name="標準 8 2 2" xfId="336" xr:uid="{00000000-0005-0000-0000-00004F010000}"/>
    <cellStyle name="標準 8 2 2 2" xfId="337" xr:uid="{00000000-0005-0000-0000-000050010000}"/>
    <cellStyle name="標準 8 2 3" xfId="338" xr:uid="{00000000-0005-0000-0000-000051010000}"/>
    <cellStyle name="標準 8 2 3 2" xfId="339" xr:uid="{00000000-0005-0000-0000-000052010000}"/>
    <cellStyle name="標準 8 2 4" xfId="340" xr:uid="{00000000-0005-0000-0000-000053010000}"/>
    <cellStyle name="標準 8 2 5" xfId="341" xr:uid="{00000000-0005-0000-0000-000054010000}"/>
    <cellStyle name="標準 8 3" xfId="342" xr:uid="{00000000-0005-0000-0000-000055010000}"/>
    <cellStyle name="標準 9" xfId="60" xr:uid="{00000000-0005-0000-0000-000056010000}"/>
    <cellStyle name="標準 9 2" xfId="343" xr:uid="{00000000-0005-0000-0000-000057010000}"/>
    <cellStyle name="標準 9 3" xfId="344" xr:uid="{00000000-0005-0000-0000-000058010000}"/>
    <cellStyle name="標準１０用" xfId="61" xr:uid="{00000000-0005-0000-0000-00005A010000}"/>
    <cellStyle name="本数" xfId="62" xr:uid="{00000000-0005-0000-0000-00005B010000}"/>
    <cellStyle name="未定義" xfId="63" xr:uid="{00000000-0005-0000-0000-00005C010000}"/>
    <cellStyle name="良い 2" xfId="345" xr:uid="{00000000-0005-0000-0000-00005D010000}"/>
  </cellStyles>
  <dxfs count="0"/>
  <tableStyles count="0" defaultTableStyle="TableStyleMedium9" defaultPivotStyle="PivotStyleLight16"/>
  <colors>
    <mruColors>
      <color rgb="FF66FFFF"/>
      <color rgb="FFFF99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3.xml"/><Relationship Id="rId13" Type="http://schemas.openxmlformats.org/officeDocument/2006/relationships/externalLink" Target="externalLinks/externalLink8.xml"/><Relationship Id="rId18" Type="http://schemas.openxmlformats.org/officeDocument/2006/relationships/externalLink" Target="externalLinks/externalLink13.xml"/><Relationship Id="rId26" Type="http://schemas.openxmlformats.org/officeDocument/2006/relationships/externalLink" Target="externalLinks/externalLink21.xml"/><Relationship Id="rId39" Type="http://schemas.openxmlformats.org/officeDocument/2006/relationships/externalLink" Target="externalLinks/externalLink34.xml"/><Relationship Id="rId3" Type="http://schemas.openxmlformats.org/officeDocument/2006/relationships/worksheet" Target="worksheets/sheet3.xml"/><Relationship Id="rId21" Type="http://schemas.openxmlformats.org/officeDocument/2006/relationships/externalLink" Target="externalLinks/externalLink16.xml"/><Relationship Id="rId34" Type="http://schemas.openxmlformats.org/officeDocument/2006/relationships/externalLink" Target="externalLinks/externalLink29.xml"/><Relationship Id="rId42" Type="http://schemas.openxmlformats.org/officeDocument/2006/relationships/externalLink" Target="externalLinks/externalLink37.xml"/><Relationship Id="rId7" Type="http://schemas.openxmlformats.org/officeDocument/2006/relationships/externalLink" Target="externalLinks/externalLink2.xml"/><Relationship Id="rId12" Type="http://schemas.openxmlformats.org/officeDocument/2006/relationships/externalLink" Target="externalLinks/externalLink7.xml"/><Relationship Id="rId17" Type="http://schemas.openxmlformats.org/officeDocument/2006/relationships/externalLink" Target="externalLinks/externalLink12.xml"/><Relationship Id="rId25" Type="http://schemas.openxmlformats.org/officeDocument/2006/relationships/externalLink" Target="externalLinks/externalLink20.xml"/><Relationship Id="rId33" Type="http://schemas.openxmlformats.org/officeDocument/2006/relationships/externalLink" Target="externalLinks/externalLink28.xml"/><Relationship Id="rId38" Type="http://schemas.openxmlformats.org/officeDocument/2006/relationships/externalLink" Target="externalLinks/externalLink33.xml"/><Relationship Id="rId46"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externalLink" Target="externalLinks/externalLink11.xml"/><Relationship Id="rId20" Type="http://schemas.openxmlformats.org/officeDocument/2006/relationships/externalLink" Target="externalLinks/externalLink15.xml"/><Relationship Id="rId29" Type="http://schemas.openxmlformats.org/officeDocument/2006/relationships/externalLink" Target="externalLinks/externalLink24.xml"/><Relationship Id="rId41" Type="http://schemas.openxmlformats.org/officeDocument/2006/relationships/externalLink" Target="externalLinks/externalLink36.xml"/><Relationship Id="rId1" Type="http://schemas.openxmlformats.org/officeDocument/2006/relationships/worksheet" Target="worksheets/sheet1.xml"/><Relationship Id="rId6" Type="http://schemas.openxmlformats.org/officeDocument/2006/relationships/externalLink" Target="externalLinks/externalLink1.xml"/><Relationship Id="rId11" Type="http://schemas.openxmlformats.org/officeDocument/2006/relationships/externalLink" Target="externalLinks/externalLink6.xml"/><Relationship Id="rId24" Type="http://schemas.openxmlformats.org/officeDocument/2006/relationships/externalLink" Target="externalLinks/externalLink19.xml"/><Relationship Id="rId32" Type="http://schemas.openxmlformats.org/officeDocument/2006/relationships/externalLink" Target="externalLinks/externalLink27.xml"/><Relationship Id="rId37" Type="http://schemas.openxmlformats.org/officeDocument/2006/relationships/externalLink" Target="externalLinks/externalLink32.xml"/><Relationship Id="rId40" Type="http://schemas.openxmlformats.org/officeDocument/2006/relationships/externalLink" Target="externalLinks/externalLink35.xml"/><Relationship Id="rId45"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externalLink" Target="externalLinks/externalLink10.xml"/><Relationship Id="rId23" Type="http://schemas.openxmlformats.org/officeDocument/2006/relationships/externalLink" Target="externalLinks/externalLink18.xml"/><Relationship Id="rId28" Type="http://schemas.openxmlformats.org/officeDocument/2006/relationships/externalLink" Target="externalLinks/externalLink23.xml"/><Relationship Id="rId36" Type="http://schemas.openxmlformats.org/officeDocument/2006/relationships/externalLink" Target="externalLinks/externalLink31.xml"/><Relationship Id="rId10" Type="http://schemas.openxmlformats.org/officeDocument/2006/relationships/externalLink" Target="externalLinks/externalLink5.xml"/><Relationship Id="rId19" Type="http://schemas.openxmlformats.org/officeDocument/2006/relationships/externalLink" Target="externalLinks/externalLink14.xml"/><Relationship Id="rId31" Type="http://schemas.openxmlformats.org/officeDocument/2006/relationships/externalLink" Target="externalLinks/externalLink26.xml"/><Relationship Id="rId44"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externalLink" Target="externalLinks/externalLink4.xml"/><Relationship Id="rId14" Type="http://schemas.openxmlformats.org/officeDocument/2006/relationships/externalLink" Target="externalLinks/externalLink9.xml"/><Relationship Id="rId22" Type="http://schemas.openxmlformats.org/officeDocument/2006/relationships/externalLink" Target="externalLinks/externalLink17.xml"/><Relationship Id="rId27" Type="http://schemas.openxmlformats.org/officeDocument/2006/relationships/externalLink" Target="externalLinks/externalLink22.xml"/><Relationship Id="rId30" Type="http://schemas.openxmlformats.org/officeDocument/2006/relationships/externalLink" Target="externalLinks/externalLink25.xml"/><Relationship Id="rId35" Type="http://schemas.openxmlformats.org/officeDocument/2006/relationships/externalLink" Target="externalLinks/externalLink30.xml"/><Relationship Id="rId43"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0</xdr:col>
      <xdr:colOff>28799</xdr:colOff>
      <xdr:row>158</xdr:row>
      <xdr:rowOff>35857</xdr:rowOff>
    </xdr:from>
    <xdr:to>
      <xdr:col>1</xdr:col>
      <xdr:colOff>46228</xdr:colOff>
      <xdr:row>160</xdr:row>
      <xdr:rowOff>116540</xdr:rowOff>
    </xdr:to>
    <xdr:sp macro="" textlink="">
      <xdr:nvSpPr>
        <xdr:cNvPr id="2" name="テキスト ボックス 1">
          <a:extLst>
            <a:ext uri="{FF2B5EF4-FFF2-40B4-BE49-F238E27FC236}">
              <a16:creationId xmlns:a16="http://schemas.microsoft.com/office/drawing/2014/main" id="{00000000-0008-0000-0100-000002000000}"/>
            </a:ext>
          </a:extLst>
        </xdr:cNvPr>
        <xdr:cNvSpPr txBox="1"/>
      </xdr:nvSpPr>
      <xdr:spPr>
        <a:xfrm rot="5400000">
          <a:off x="-36166" y="45639847"/>
          <a:ext cx="385483" cy="25555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en-US" altLang="ja-JP" sz="1400"/>
            <a:t>21</a:t>
          </a:r>
          <a:endParaRPr kumimoji="1" lang="ja-JP" altLang="en-US"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1015471</xdr:colOff>
      <xdr:row>9</xdr:row>
      <xdr:rowOff>132820</xdr:rowOff>
    </xdr:from>
    <xdr:to>
      <xdr:col>1</xdr:col>
      <xdr:colOff>1247775</xdr:colOff>
      <xdr:row>9</xdr:row>
      <xdr:rowOff>571499</xdr:rowOff>
    </xdr:to>
    <xdr:sp macro="" textlink="">
      <xdr:nvSpPr>
        <xdr:cNvPr id="2" name="矢印: 右 1">
          <a:extLst>
            <a:ext uri="{FF2B5EF4-FFF2-40B4-BE49-F238E27FC236}">
              <a16:creationId xmlns:a16="http://schemas.microsoft.com/office/drawing/2014/main" id="{D3420D28-8400-4A63-8E7D-CBC9384AED07}"/>
            </a:ext>
          </a:extLst>
        </xdr:cNvPr>
        <xdr:cNvSpPr/>
      </xdr:nvSpPr>
      <xdr:spPr>
        <a:xfrm rot="5400000">
          <a:off x="1831446" y="2336270"/>
          <a:ext cx="314854" cy="232304"/>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962024</xdr:colOff>
      <xdr:row>15</xdr:row>
      <xdr:rowOff>89647</xdr:rowOff>
    </xdr:from>
    <xdr:to>
      <xdr:col>1</xdr:col>
      <xdr:colOff>1199029</xdr:colOff>
      <xdr:row>16</xdr:row>
      <xdr:rowOff>76204</xdr:rowOff>
    </xdr:to>
    <xdr:sp macro="" textlink="">
      <xdr:nvSpPr>
        <xdr:cNvPr id="3" name="矢印: 右 2">
          <a:extLst>
            <a:ext uri="{FF2B5EF4-FFF2-40B4-BE49-F238E27FC236}">
              <a16:creationId xmlns:a16="http://schemas.microsoft.com/office/drawing/2014/main" id="{95172EA1-88B2-42C9-8048-E0839CFFCB82}"/>
            </a:ext>
          </a:extLst>
        </xdr:cNvPr>
        <xdr:cNvSpPr/>
      </xdr:nvSpPr>
      <xdr:spPr>
        <a:xfrm rot="5400000">
          <a:off x="1825436" y="4064935"/>
          <a:ext cx="224682" cy="237005"/>
        </a:xfrm>
        <a:prstGeom prst="rightArrow">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wsDr>
</file>

<file path=xl/drawings/drawing3.xml><?xml version="1.0" encoding="utf-8"?>
<xdr:wsDr xmlns:xdr="http://schemas.openxmlformats.org/drawingml/2006/spreadsheetDrawing" xmlns:a="http://schemas.openxmlformats.org/drawingml/2006/main">
  <xdr:oneCellAnchor>
    <xdr:from>
      <xdr:col>6</xdr:col>
      <xdr:colOff>809625</xdr:colOff>
      <xdr:row>0</xdr:row>
      <xdr:rowOff>95250</xdr:rowOff>
    </xdr:from>
    <xdr:ext cx="1403350" cy="457200"/>
    <xdr:sp macro="" textlink="">
      <xdr:nvSpPr>
        <xdr:cNvPr id="2" name="テキスト ボックス 1">
          <a:extLst>
            <a:ext uri="{FF2B5EF4-FFF2-40B4-BE49-F238E27FC236}">
              <a16:creationId xmlns:a16="http://schemas.microsoft.com/office/drawing/2014/main" id="{0020FC57-332B-414A-98A3-5E77CEEC5EDB}"/>
            </a:ext>
          </a:extLst>
        </xdr:cNvPr>
        <xdr:cNvSpPr txBox="1"/>
      </xdr:nvSpPr>
      <xdr:spPr>
        <a:xfrm>
          <a:off x="7677150" y="95250"/>
          <a:ext cx="1403350" cy="457200"/>
        </a:xfrm>
        <a:prstGeom prst="rect">
          <a:avLst/>
        </a:prstGeom>
        <a:noFill/>
        <a:ln w="19050">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r>
            <a:rPr kumimoji="1" lang="ja-JP" altLang="en-US" sz="2000"/>
            <a:t>資料</a:t>
          </a:r>
          <a:r>
            <a:rPr kumimoji="1" lang="en-US" altLang="ja-JP" sz="2000"/>
            <a:t>9</a:t>
          </a:r>
          <a:r>
            <a:rPr kumimoji="1" lang="ja-JP" altLang="en-US" sz="1800"/>
            <a:t>－３</a:t>
          </a:r>
          <a:endParaRPr kumimoji="1" lang="en-US" altLang="ja-JP" sz="1800"/>
        </a:p>
        <a:p>
          <a:endParaRPr kumimoji="1" lang="ja-JP" altLang="en-US" sz="2000"/>
        </a:p>
      </xdr:txBody>
    </xdr:sp>
    <xdr:clientData/>
  </xdr:oneCellAnchor>
</xdr:wsDr>
</file>

<file path=xl/drawings/drawing4.xml><?xml version="1.0" encoding="utf-8"?>
<xdr:wsDr xmlns:xdr="http://schemas.openxmlformats.org/drawingml/2006/spreadsheetDrawing" xmlns:a="http://schemas.openxmlformats.org/drawingml/2006/main">
  <xdr:oneCellAnchor>
    <xdr:from>
      <xdr:col>7</xdr:col>
      <xdr:colOff>114300</xdr:colOff>
      <xdr:row>0</xdr:row>
      <xdr:rowOff>123825</xdr:rowOff>
    </xdr:from>
    <xdr:ext cx="1403350" cy="457200"/>
    <xdr:sp macro="" textlink="">
      <xdr:nvSpPr>
        <xdr:cNvPr id="2" name="テキスト ボックス 1">
          <a:extLst>
            <a:ext uri="{FF2B5EF4-FFF2-40B4-BE49-F238E27FC236}">
              <a16:creationId xmlns:a16="http://schemas.microsoft.com/office/drawing/2014/main" id="{00000000-0008-0000-0200-000002000000}"/>
            </a:ext>
          </a:extLst>
        </xdr:cNvPr>
        <xdr:cNvSpPr txBox="1"/>
      </xdr:nvSpPr>
      <xdr:spPr>
        <a:xfrm>
          <a:off x="5057775" y="123825"/>
          <a:ext cx="1403350" cy="457200"/>
        </a:xfrm>
        <a:prstGeom prst="rect">
          <a:avLst/>
        </a:prstGeom>
        <a:noFill/>
        <a:ln w="19050">
          <a:solidFill>
            <a:schemeClr val="accent1"/>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t">
          <a:noAutofit/>
        </a:bodyPr>
        <a:lstStyle/>
        <a:p>
          <a:pPr algn="ctr"/>
          <a:r>
            <a:rPr kumimoji="1" lang="ja-JP" altLang="en-US" sz="2000"/>
            <a:t>資料</a:t>
          </a:r>
          <a:r>
            <a:rPr kumimoji="1" lang="en-US" altLang="ja-JP" sz="2000"/>
            <a:t>9</a:t>
          </a:r>
          <a:r>
            <a:rPr kumimoji="1" lang="ja-JP" altLang="en-US" sz="2000"/>
            <a:t>－４</a:t>
          </a:r>
        </a:p>
      </xdr:txBody>
    </xdr:sp>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dsv101\&#20225;&#30011;&#35506;06&#32113;&#35336;&#20418;\&#21508;&#31246;&#30446;\&#30456;&#32154;&#31246;&#12539;&#36104;&#19982;&#31246;\&#30456;&#32154;&#12539;&#36104;&#19982;&#32080;&#26524;&#34920;\&#36104;&#19982;&#31246;&#34920;&#65300;.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ile-sv01.ad.bnmux.co.jp\Users\Documents%20and%20Settings\y-tagami\My%20Documents\Aurora%20project\TG06_&#25216;&#34899;&#37096;&#38306;&#36899;\&#21193;&#24375;&#36039;&#26009;\TN&#12458;&#12540;&#12525;&#12521;&#30330;&#27880;&#25968;&#32047;&#35336;201007F.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Maido_sv\catv\&#29289;&#20214;&#21029;&#65420;&#65387;&#65433;&#65408;&#65438;\&#24220;&#20013;RENW\&#22235;&#35895;&#65332;&#65327;&#37857;.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Maido_sv\catv\&#29289;&#20214;&#21029;&#65420;&#65387;&#65433;&#65408;&#65438;\&#38263;&#23713;\&#65331;&#65318;&#65315;&#35211;1.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file-sv01.ad.bnmux.co.jp\Users\Documents%20and%20Settings\kodamay\Local%20Settings\Temporary%20Internet%20Files\OLK68\DX&#35211;&#31309;2005_12_16\Documents%20and%20Settings\Yuji%20Suzuki\My%20Documents\DATA.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svtecjefs01\ejb.h$\Documents%20and%20Settings\IijimaMi\Local%20Settings\Temporary%20Internet%20Files\OLK19\&#9312;&#12304;&#26408;&#26356;&#27941;&#23616;_&#19968;&#33324;&#24037;&#20107;0704&#12305;&#22770;&#19978;&#30906;&#35388;.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F:\Documents%20and%20Settings\IijimaMi\Local%20Settings\Temporary%20Internet%20Files\OLK19\&#9312;&#12304;&#26408;&#26356;&#27941;&#23616;_&#19968;&#33324;&#24037;&#20107;0704&#12305;&#22770;&#19978;&#30906;&#35388;.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Snu_server\&#25216;&#34899;\&#9632;&#28006;&#23433;&#24037;&#20107;&#20107;&#21209;&#25152;&#12398;&#31649;&#29702;&#26989;&#21209;&#9632;\&#9671;&#21454;&#25903;&#9671;\&#9632;&#25903;&#25173;&#31649;&#29702;&#12501;&#12457;&#12523;&#12480;\4&#26376;\&#12304;2006&#24180;4&#26376;&#12305;point.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65296;&#65302;&#24180;&#65302;&#26376;\6&#26376;26&#26085;&#32224;&#12417;&#20998;\&#9670;2006&#24180;6&#26376;&#20998;&#12288;&#28006;&#23433;&#25216;&#34899;G&#12288;&#20351;&#29992;&#37096;&#26448;&#22577;&#21578;&#9670;.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file:///\\File-sv01.ad.bnmux.co.jp\users\D&#31192;\&#37096;&#38272;(D&#31192;)\&#12459;&#12473;&#12479;&#12510;&#12540;&#25903;&#25588;&#26412;&#37096;(D&#31192;)\&#25216;&#34899;&#37096;(D&#31192;)\&#12503;&#12525;&#12472;&#12455;&#12463;&#12488;(D&#31192;)\9kyushu\BTV-Miyakonojo\2015_FTTH&#20837;&#26413;\&#35211;&#31309;\20151204&#25552;&#20986;\ENM150763B_&#26082;&#35373;HFC&#12456;&#12522;&#12450;(N1-N19)FTTH&#21270;&#35211;&#31309;_10G128&#20998;&#23696;_&#24481;&#35211;&#31309;&#26360;160328.xlsx"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file:///\\file-sv01.ad.bnmux.co.jp\Users\Users\Documents%20and%20Settings\h-yamano\My%20Documents\FTTH\&#26696;&#20214;\&#23431;&#37117;&#23470;&#65401;&#65392;&#65420;&#65438;&#65433;\&#33459;&#36032;&#30010;&#20837;&#26413;&#24341;&#21512;\2008.10.27%20&#33459;&#36032;&#30010;&#21729;&#25968;&#34920;(&#12459;&#12454;&#12531;&#12488;&#65289;.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file:///\\Vaio\d\D\data1\&#35211;&#31309;&#26360;\2003&#24180;&#24230;\&#22823;&#22411;&#26696;&#20214;\FTTC&#26908;&#35342;&#36039;&#26009;\&#31532;3&#22238;&#30446;\MNI_&#21335;&#21513;&#25104;_FTTC_B%20(hata).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file:///\\file-sv01.ad.bnmux.co.jp\Users\BUDGET\CAPEXreport\2002Capex%20Report\2002Capex%20Report\2002Capex%20Report\200B02.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file:///\\Bb-server\TOKsys\hh\&#32113;&#35336;11&#21495;&#32232;&#38598;&#22522;&#26412;.txt" TargetMode="External"/></Relationships>
</file>

<file path=xl/externalLinks/_rels/externalLink15.xml.rels><?xml version="1.0" encoding="UTF-8" standalone="yes"?>
<Relationships xmlns="http://schemas.openxmlformats.org/package/2006/relationships"><Relationship Id="rId1" Type="http://schemas.openxmlformats.org/officeDocument/2006/relationships/externalLinkPath" Target="file:///\\Sv150246\t-tech\&#12415;&#12435;&#12394;&#12398;&#12501;&#12457;&#12523;&#12480;\T-TEC&#21508;&#31278;&#26360;&#24335;\&#25903;&#25173;&#12539;&#22770;&#19978;&#38306;&#20418;\&#25903;&#25173;&#20381;&#38972;&#26360;&#12304;TECJ&#12305;060825.xls" TargetMode="External"/></Relationships>
</file>

<file path=xl/externalLinks/_rels/externalLink16.xml.rels><?xml version="1.0" encoding="UTF-8" standalone="yes"?>
<Relationships xmlns="http://schemas.openxmlformats.org/package/2006/relationships"><Relationship Id="rId1" Type="http://schemas.microsoft.com/office/2006/relationships/xlExternalLinkPath/xlPathMissing" Target="&#20840;&#22269;" TargetMode="External"/></Relationships>
</file>

<file path=xl/externalLinks/_rels/externalLink17.xml.rels><?xml version="1.0" encoding="UTF-8" standalone="yes"?>
<Relationships xmlns="http://schemas.openxmlformats.org/package/2006/relationships"><Relationship Id="rId1" Type="http://schemas.openxmlformats.org/officeDocument/2006/relationships/externalLinkPath" Target="file:///\\SAKAI\&#20849;&#26377;&#65420;&#65387;&#65433;&#65408;&#65438;\&#30476;&#31435;&#22823;&#23398;.xls" TargetMode="External"/></Relationships>
</file>

<file path=xl/externalLinks/_rels/externalLink18.xml.rels><?xml version="1.0" encoding="UTF-8" standalone="yes"?>
<Relationships xmlns="http://schemas.openxmlformats.org/package/2006/relationships"><Relationship Id="rId1" Type="http://schemas.openxmlformats.org/officeDocument/2006/relationships/externalLinkPath" Target="file:///\\filesv\&#35251;&#12288;&#12288;&#20225;\03&#20225;&#30011;&#20998;&#26512;&#29677;\30&#35251;&#20809;&#32113;&#35336;&#65288;&#20837;&#22495;&#35251;&#20809;&#23458;&#32113;&#35336;&#65289;\H17\&#36039;&#26009;H17.XLS" TargetMode="External"/></Relationships>
</file>

<file path=xl/externalLinks/_rels/externalLink19.xml.rels><?xml version="1.0" encoding="UTF-8" standalone="yes"?>
<Relationships xmlns="http://schemas.openxmlformats.org/package/2006/relationships"><Relationship Id="rId1" Type="http://schemas.openxmlformats.org/officeDocument/2006/relationships/externalLinkPath" Target="file:///\\CATV01\catv\WINDOWS\Personal\akita\&#26481;&#33437;\&#25552;&#26696;\KANUMA\KANUMA-M.XLS" TargetMode="External"/></Relationships>
</file>

<file path=xl/externalLinks/_rels/externalLink20.xml.rels><?xml version="1.0" encoding="UTF-8" standalone="yes"?>
<Relationships xmlns="http://schemas.openxmlformats.org/package/2006/relationships"><Relationship Id="rId1" Type="http://schemas.openxmlformats.org/officeDocument/2006/relationships/externalLinkPath" Target="file:///\\172.20.14.52\share\Documents%20and%20Settings\yozanaoy\&#12487;&#12473;&#12463;&#12488;&#12483;&#12503;\&#21046;&#24230;&#35201;&#32177;&#31561;&#12398;&#12420;&#12426;&#12392;&#12426;&#38306;&#36899;\120406&#27798;&#32260;&#25391;&#33288;&#29305;&#21029;&#25512;&#36914;&#20132;&#20184;&#37329;&#20107;&#26989;&#35336;&#30011;.xls" TargetMode="External"/></Relationships>
</file>

<file path=xl/externalLinks/_rels/externalLink21.xml.rels><?xml version="1.0" encoding="UTF-8" standalone="yes"?>
<Relationships xmlns="http://schemas.openxmlformats.org/package/2006/relationships"><Relationship Id="rId1" Type="http://schemas.openxmlformats.org/officeDocument/2006/relationships/externalLinkPath" Target="file:///\\file-sv01.ad.bnmux.co.jp\Users\Documents%20and%20Settings\h-yamano\My%20Documents\FTTH\&#26696;&#20214;\&#23431;&#37117;&#23470;&#65401;&#65392;&#65420;&#65438;&#65433;\&#33459;&#36032;&#30010;&#20837;&#26413;&#24341;&#21512;\2008.10.27%20&#33459;&#36032;&#30010;&#21729;&#25968;&#34920;(&#12459;&#12454;&#12531;&#12488;&#65289;.xls" TargetMode="External"/></Relationships>
</file>

<file path=xl/externalLinks/_rels/externalLink22.xml.rels><?xml version="1.0" encoding="UTF-8" standalone="yes"?>
<Relationships xmlns="http://schemas.openxmlformats.org/package/2006/relationships"><Relationship Id="rId1" Type="http://schemas.openxmlformats.org/officeDocument/2006/relationships/externalLinkPath" Target="file:///\\Catvwsv01\data\&#20491;&#20154;&#12501;&#12457;&#12523;&#12480;\&#20809;&#33459;\&#23431;&#37117;&#23470;\13&#24180;&#24230;&#35036;&#27491;\&#20170;&#23470;&#23455;~1.XLS" TargetMode="External"/></Relationships>
</file>

<file path=xl/externalLinks/_rels/externalLink23.xml.rels><?xml version="1.0" encoding="UTF-8" standalone="yes"?>
<Relationships xmlns="http://schemas.openxmlformats.org/package/2006/relationships"><Relationship Id="rId1" Type="http://schemas.openxmlformats.org/officeDocument/2006/relationships/externalLinkPath" Target="file:///\\Cl-sozai081772d\&#20849;&#26377;(&#20195;&#34920;&#31471;&#26411;)\Documents%20and%20Settings\yozanaoy\&#12487;&#12473;&#12463;&#12488;&#12483;&#12503;\&#21046;&#24230;&#35201;&#32177;&#31561;&#12398;&#12420;&#12426;&#12392;&#12426;&#38306;&#36899;\120406&#27798;&#32260;&#25391;&#33288;&#29305;&#21029;&#25512;&#36914;&#20132;&#20184;&#37329;&#20107;&#26989;&#35336;&#30011;.xls" TargetMode="External"/></Relationships>
</file>

<file path=xl/externalLinks/_rels/externalLink24.xml.rels><?xml version="1.0" encoding="UTF-8" standalone="yes"?>
<Relationships xmlns="http://schemas.openxmlformats.org/package/2006/relationships"><Relationship Id="rId1" Type="http://schemas.openxmlformats.org/officeDocument/2006/relationships/externalLinkPath" Target="file:///E:\Documents%20and%20Settings\sanadam\Local%20Settings\Temporary%20Internet%20Files\OLK3\&#35211;&#31309;&#12539;&#23455;&#26045;\WINDOWS\&#65411;&#65438;&#65405;&#65400;&#65412;&#65391;&#65420;&#65439;\&#20849;&#26377;\&#23455;&#26045;\&#26412;&#24196;\&#12356;&#12385;&#12399;&#12425;\&#26032;&#12375;&#12356;&#65420;&#65387;&#65433;&#65408;&#65438;\kawano\&#23455;&#26045;&#38306;&#20418;\&#38556;&#23475;&#24489;&#26087;.xls" TargetMode="External"/></Relationships>
</file>

<file path=xl/externalLinks/_rels/externalLink25.xml.rels><?xml version="1.0" encoding="UTF-8" standalone="yes"?>
<Relationships xmlns="http://schemas.openxmlformats.org/package/2006/relationships"><Relationship Id="rId1" Type="http://schemas.openxmlformats.org/officeDocument/2006/relationships/externalLinkPath" Target="file:///\\sv182002\eec\Documents%20and%20Settings\kuniima\Local%20Settings\Temporary%20Internet%20Files\OLK1E\1001-1031_&#26481;&#38306;&#26481;&#23616;&#24341;&#23429;&#24037;&#20107;&#28165;&#31639;_&#26481;&#33883;.xls" TargetMode="External"/></Relationships>
</file>

<file path=xl/externalLinks/_rels/externalLink26.xml.rels><?xml version="1.0" encoding="UTF-8" standalone="yes"?>
<Relationships xmlns="http://schemas.openxmlformats.org/package/2006/relationships"><Relationship Id="rId1" Type="http://schemas.openxmlformats.org/officeDocument/2006/relationships/externalLinkPath" Target="file:///\\Sv010014\mainte\2.&#36890;&#20449;&#65319;\&#65315;&#65313;&#65332;&#65334;\&#65322;&#65315;&#65327;&#65325;\&#28006;&#21644;\3F10T455%20%20%20&#28006;&#21644;&#35199;&#22320;&#21306;&#26032;&#35215;&#20253;&#36865;&#36335;&#24037;&#20107;\3F100T455B%20&#28006;&#21644;&#35199;&#22320;&#21306;&#26032;&#35215;&#20253;&#36865;&#36335;&#24037;&#20107;(&#21336;&#20385;).xls" TargetMode="External"/></Relationships>
</file>

<file path=xl/externalLinks/_rels/externalLink27.xml.rels><?xml version="1.0" encoding="UTF-8" standalone="yes"?>
<Relationships xmlns="http://schemas.openxmlformats.org/package/2006/relationships"><Relationship Id="rId1" Type="http://schemas.openxmlformats.org/officeDocument/2006/relationships/externalLinkPath" Target="file:///A:\DATA\EXCEL\&#26704;&#29983;&#12539;&#22826;&#30000;&#12539;&#39208;&#26519;&#12402;&#12383;&#12385;&#12394;&#12363;&#12539;CATV\&#26704;&#29983;&#12539;&#22826;&#30000;&#12539;&#39208;&#26519;&#12402;&#12383;&#12385;&#12394;&#12363;&#12539;CATV\&#22826;&#30000;&#65396;&#65432;&#65393;CATV&#31532;&#65297;&#26399;&#24037;&#20107;T085(&#20877;&#65289;%20.xls" TargetMode="External"/></Relationships>
</file>

<file path=xl/externalLinks/_rels/externalLink28.xml.rels><?xml version="1.0" encoding="UTF-8" standalone="yes"?>
<Relationships xmlns="http://schemas.openxmlformats.org/package/2006/relationships"><Relationship Id="rId1" Type="http://schemas.openxmlformats.org/officeDocument/2006/relationships/externalLinkPath" Target="file:///\\Catvwsv01\data\Praivate\&#20809;&#33459;\&#23431;&#37117;&#23470;\&#20170;&#23470;&#23455;~1.XLS" TargetMode="External"/></Relationships>
</file>

<file path=xl/externalLinks/_rels/externalLink29.xml.rels><?xml version="1.0" encoding="UTF-8" standalone="yes"?>
<Relationships xmlns="http://schemas.openxmlformats.org/package/2006/relationships"><Relationship Id="rId1" Type="http://schemas.openxmlformats.org/officeDocument/2006/relationships/externalLinkPath" Target="file:///\\Ucatvsv\ucatv\WINDOWS\Temporary%20Internet%20Files\Content.IE5\0FKVWB4L\&#20170;&#23470;&#23455;~1.XLS" TargetMode="External"/></Relationships>
</file>

<file path=xl/externalLinks/_rels/externalLink30.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65296;&#65302;&#24180;&#65302;&#26376;\6&#26376;27&#26085;&#65374;28&#26085;&#20998;\&#9670;2006&#24180;6&#26376;&#20998;&#65288;&#26411;&#20998;&#65289;&#12288;&#28006;&#23433;&#25216;&#34899;G&#12288;&#20351;&#29992;&#37096;&#26448;&#22577;&#21578;&#9670;.xls" TargetMode="External"/></Relationships>
</file>

<file path=xl/externalLinks/_rels/externalLink31.xml.rels><?xml version="1.0" encoding="UTF-8" standalone="yes"?>
<Relationships xmlns="http://schemas.openxmlformats.org/package/2006/relationships"><Relationship Id="rId1" Type="http://schemas.openxmlformats.org/officeDocument/2006/relationships/externalLinkPath" Target="file:///\\Sv182002\eec\Engineer\&#28006;&#23433;&#25216;&#34899;&#35506;\&#9632;&#27743;&#25144;&#24029;&#26989;&#21209;\&#65296;&#65298;&#65294;J-COM&#12288;Urayasu\&#65296;&#65301;&#65294;&#36039;&#27231;&#26448;&#38306;&#36899;\&#65296;&#65300;&#65294;&#36039;&#26448;&#38598;&#35336;\&#65298;&#65296;&#65296;&#65302;&#24180;\06&#24180;10&#26376;\&#36039;&#26448;&#31649;&#29702;_NEW\&#12304;2006&#24180;10&#26376;&#12305;&#28006;&#23433;&#25216;&#34899;G_&#8810;&#19968;&#33324;&#37096;&#26448;-&#28006;&#23433;No.1&#8811;&#36039;&#26448;&#20351;&#29992;&#22577;&#21578;&#21450;&#12403;&#26842;&#21368;&#22577;&#21578;&#26360;.xls" TargetMode="External"/></Relationships>
</file>

<file path=xl/externalLinks/_rels/externalLink32.xml.rels><?xml version="1.0" encoding="UTF-8" standalone="yes"?>
<Relationships xmlns="http://schemas.openxmlformats.org/package/2006/relationships"><Relationship Id="rId1" Type="http://schemas.openxmlformats.org/officeDocument/2006/relationships/externalLinkPath" Target="file:///\\Cl-sozai081772d\&#20849;&#26377;(&#20195;&#34920;&#31471;&#26411;)\DOCUME~1\cs887201\LOCALS~1\Temp\notes758E9C\&#12365;&#12417;&#32048;&#23455;&#26045;&#35336;&#30011;&#27096;&#24335;&#12539;&#12481;&#12455;&#12483;&#12463;&#12522;&#12473;&#12488;.xls" TargetMode="External"/></Relationships>
</file>

<file path=xl/externalLinks/_rels/externalLink33.xml.rels><?xml version="1.0" encoding="UTF-8" standalone="yes"?>
<Relationships xmlns="http://schemas.openxmlformats.org/package/2006/relationships"><Relationship Id="rId1" Type="http://schemas.openxmlformats.org/officeDocument/2006/relationships/externalLinkPath" Target="file:///E:\windows\TEMP\&#24179;&#22343;&#20986;&#24235;&#25968;.xls" TargetMode="External"/></Relationships>
</file>

<file path=xl/externalLinks/_rels/externalLink34.xml.rels><?xml version="1.0" encoding="UTF-8" standalone="yes"?>
<Relationships xmlns="http://schemas.openxmlformats.org/package/2006/relationships"><Relationship Id="rId1" Type="http://schemas.openxmlformats.org/officeDocument/2006/relationships/externalLinkPath" Target="file:///\\MAIDO_SV\CATV\&#65426;&#65392;&#65433;\mtk-1.xls" TargetMode="External"/></Relationships>
</file>

<file path=xl/externalLinks/_rels/externalLink35.xml.rels><?xml version="1.0" encoding="UTF-8" standalone="yes"?>
<Relationships xmlns="http://schemas.openxmlformats.org/package/2006/relationships"><Relationship Id="rId1" Type="http://schemas.openxmlformats.org/officeDocument/2006/relationships/externalLinkPath" Target="file:///\\192.168.1.150\&#20225;&#12288;&#12288;&#32113;\yaida\&#12510;&#12463;&#12525;&#30740;&#31350;\&#22679;&#28187;&#29575;&#26178;&#31995;&#21015;&#12510;&#12463;&#12525;\&#12510;&#12463;&#12525;&#12502;&#12483;&#12463;&#12395;&#12354;&#12387;&#12383;&#35500;&#26126;&#26360;&#27671;.xls" TargetMode="External"/></Relationships>
</file>

<file path=xl/externalLinks/_rels/externalLink36.xml.rels><?xml version="1.0" encoding="UTF-8" standalone="yes"?>
<Relationships xmlns="http://schemas.openxmlformats.org/package/2006/relationships"><Relationship Id="rId1" Type="http://schemas.openxmlformats.org/officeDocument/2006/relationships/externalLinkPath" Target="file:///\\10.2.100.56\&#20849;&#26377;&#12501;&#12457;&#12523;&#12480;\WINDOWS\&#65411;&#65438;&#65405;&#65400;&#65412;&#65391;&#65420;&#65439;\Kasahara\&#37117;&#30041;\&#22793;&#26356;&#24460;\&#22793;&#26356;&#21069;\M_N7_02397_76A.xls" TargetMode="External"/></Relationships>
</file>

<file path=xl/externalLinks/_rels/externalLink37.xml.rels><?xml version="1.0" encoding="UTF-8" standalone="yes"?>
<Relationships xmlns="http://schemas.openxmlformats.org/package/2006/relationships"><Relationship Id="rId2" Type="http://schemas.openxmlformats.org/officeDocument/2006/relationships/externalLinkPath" Target="file:///D:\desktop\&#12465;&#12540;&#12502;&#12523;&#12486;&#12524;&#12499;&#12493;&#12483;&#12488;&#12527;&#12540;&#12463;&#12398;&#32784;&#28797;&#23475;&#24615;&#24375;&#21270;&#20107;&#26989;\20250418&#20844;&#21215;&#38283;&#22987;&#20998;&#65295;&#19968;&#27425;&#12294;&#20999;0523&#65295;&#20108;&#27425;&#12294;&#20999;0620&#65295;&#19977;&#27425;&#12294;&#20999;0718\&#20844;&#21215;&#30003;&#35531;&#26360;\90_&#23470;&#21476;TV%20&#12304;&#36039;&#26009;9-1&#12305;%20&#35036;&#21161;&#20107;&#26989;&#12395;&#35201;&#12377;&#12427;&#32076;&#36027;&#12398;&#35211;&#31309;&#26360;_UPS.xlsx" TargetMode="External"/><Relationship Id="rId1" Type="http://schemas.openxmlformats.org/officeDocument/2006/relationships/externalLinkPath" Target="/desktop/&#12465;&#12540;&#12502;&#12523;&#12486;&#12524;&#12499;&#12493;&#12483;&#12488;&#12527;&#12540;&#12463;&#12398;&#32784;&#28797;&#23475;&#24615;&#24375;&#21270;&#20107;&#26989;/20250418&#20844;&#21215;&#38283;&#22987;&#20998;&#65295;&#19968;&#27425;&#12294;&#20999;0523&#65295;&#20108;&#27425;&#12294;&#20999;0620&#65295;&#19977;&#27425;&#12294;&#20999;0718/&#20844;&#21215;&#30003;&#35531;&#26360;/90_&#23470;&#21476;TV%20&#12304;&#36039;&#26009;9&#12305;%20&#24037;&#20107;&#21029;&#35211;&#31309;&#26360;/90_&#23470;&#21476;TV%20&#12304;&#36039;&#26009;9-1&#12305;%20&#35036;&#21161;&#20107;&#26989;&#12395;&#35201;&#12377;&#12427;&#32076;&#36027;&#12398;&#35211;&#31309;&#26360;_UP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東京"/>
      <sheetName val="関信"/>
      <sheetName val="大阪"/>
      <sheetName val="札幌"/>
      <sheetName val="仙台"/>
      <sheetName val="名古屋"/>
      <sheetName val="金沢"/>
      <sheetName val="広島"/>
      <sheetName val="高松"/>
      <sheetName val="福岡"/>
      <sheetName val="熊本"/>
      <sheetName val="沖縄"/>
      <sheetName val="全国"/>
      <sheetName val="検算"/>
      <sheetName val="速報用"/>
      <sheetName val="速報概要グラフ"/>
      <sheetName val="入力規制"/>
    </sheetNames>
    <sheetDataSet>
      <sheetData sheetId="0">
        <row r="2">
          <cell r="B2" t="str">
            <v>税    務    統    計</v>
          </cell>
        </row>
        <row r="4">
          <cell r="B4" t="str">
            <v>１２　贈 与 財 産 種 類 別 表</v>
          </cell>
        </row>
        <row r="6">
          <cell r="C6" t="str">
            <v>平成1４年分</v>
          </cell>
        </row>
        <row r="8">
          <cell r="E8" t="str">
            <v>番</v>
          </cell>
          <cell r="F8" t="str">
            <v>ア</v>
          </cell>
          <cell r="H8" t="str">
            <v>イ</v>
          </cell>
        </row>
        <row r="9">
          <cell r="B9" t="str">
            <v>財　　産　　の　　種　　類</v>
          </cell>
          <cell r="E9" t="str">
            <v>号</v>
          </cell>
          <cell r="F9" t="str">
            <v>人       員</v>
          </cell>
          <cell r="H9" t="str">
            <v>取得財産価額</v>
          </cell>
        </row>
        <row r="10">
          <cell r="G10" t="str">
            <v>人</v>
          </cell>
          <cell r="H10" t="str">
            <v>千円</v>
          </cell>
        </row>
        <row r="11">
          <cell r="B11" t="str">
            <v>土</v>
          </cell>
          <cell r="C11" t="str">
            <v>田   （耕作権及び永小作権を含む。）</v>
          </cell>
          <cell r="E11" t="str">
            <v>１</v>
          </cell>
          <cell r="G11">
            <v>262</v>
          </cell>
          <cell r="H11">
            <v>835891</v>
          </cell>
        </row>
        <row r="12">
          <cell r="C12" t="str">
            <v>畑   （耕作権及び永小作権を含む。）</v>
          </cell>
          <cell r="E12" t="str">
            <v>２</v>
          </cell>
          <cell r="G12">
            <v>508</v>
          </cell>
          <cell r="H12">
            <v>2906652</v>
          </cell>
        </row>
        <row r="13">
          <cell r="C13" t="str">
            <v>宅      地      （借地権を含む。）</v>
          </cell>
          <cell r="E13" t="str">
            <v>３</v>
          </cell>
          <cell r="G13">
            <v>16481</v>
          </cell>
          <cell r="H13">
            <v>94376966</v>
          </cell>
        </row>
        <row r="14">
          <cell r="C14" t="str">
            <v>山林</v>
          </cell>
          <cell r="E14" t="str">
            <v>４</v>
          </cell>
          <cell r="G14">
            <v>823</v>
          </cell>
          <cell r="H14">
            <v>2079227</v>
          </cell>
        </row>
        <row r="15">
          <cell r="B15" t="str">
            <v>地</v>
          </cell>
          <cell r="C15" t="str">
            <v>その他の土地</v>
          </cell>
          <cell r="E15" t="str">
            <v>５</v>
          </cell>
          <cell r="G15">
            <v>738</v>
          </cell>
          <cell r="H15">
            <v>1973758</v>
          </cell>
        </row>
        <row r="16">
          <cell r="C16" t="str">
            <v>計</v>
          </cell>
          <cell r="E16" t="str">
            <v>６</v>
          </cell>
          <cell r="F16" t="str">
            <v>実</v>
          </cell>
          <cell r="G16">
            <v>18323</v>
          </cell>
          <cell r="H16">
            <v>102172494</v>
          </cell>
        </row>
        <row r="17">
          <cell r="C17" t="str">
            <v>家屋、構築物</v>
          </cell>
          <cell r="E17" t="str">
            <v>７</v>
          </cell>
          <cell r="G17">
            <v>7226</v>
          </cell>
          <cell r="H17">
            <v>18626104</v>
          </cell>
        </row>
        <row r="18">
          <cell r="B18" t="str">
            <v>事</v>
          </cell>
          <cell r="C18" t="str">
            <v>機械器具、農耕具、じゅう器、備品</v>
          </cell>
          <cell r="E18" t="str">
            <v>８</v>
          </cell>
          <cell r="G18">
            <v>6</v>
          </cell>
          <cell r="H18">
            <v>15240</v>
          </cell>
        </row>
        <row r="19">
          <cell r="B19" t="str">
            <v>業</v>
          </cell>
          <cell r="C19" t="str">
            <v>商品、製品、半製品、原材料、農産物等</v>
          </cell>
          <cell r="E19" t="str">
            <v>９</v>
          </cell>
          <cell r="G19">
            <v>2</v>
          </cell>
          <cell r="H19">
            <v>5452</v>
          </cell>
        </row>
        <row r="20">
          <cell r="B20" t="str">
            <v>用</v>
          </cell>
          <cell r="C20" t="str">
            <v>売掛金</v>
          </cell>
          <cell r="E20">
            <v>10</v>
          </cell>
          <cell r="G20">
            <v>1</v>
          </cell>
          <cell r="H20">
            <v>2600</v>
          </cell>
        </row>
        <row r="21">
          <cell r="B21" t="str">
            <v>財</v>
          </cell>
          <cell r="C21" t="str">
            <v>その他の財産</v>
          </cell>
          <cell r="E21">
            <v>11</v>
          </cell>
          <cell r="G21">
            <v>34</v>
          </cell>
          <cell r="H21">
            <v>66257</v>
          </cell>
        </row>
        <row r="22">
          <cell r="B22" t="str">
            <v>産</v>
          </cell>
          <cell r="C22" t="str">
            <v xml:space="preserve">計 </v>
          </cell>
          <cell r="E22">
            <v>12</v>
          </cell>
          <cell r="F22" t="str">
            <v>実</v>
          </cell>
          <cell r="G22">
            <v>43</v>
          </cell>
          <cell r="H22">
            <v>89549</v>
          </cell>
        </row>
        <row r="23">
          <cell r="B23" t="str">
            <v>有</v>
          </cell>
          <cell r="C23" t="str">
            <v>株式及び出資</v>
          </cell>
          <cell r="E23">
            <v>13</v>
          </cell>
          <cell r="G23">
            <v>17214</v>
          </cell>
          <cell r="H23">
            <v>41928416</v>
          </cell>
        </row>
        <row r="24">
          <cell r="B24" t="str">
            <v>価</v>
          </cell>
          <cell r="C24" t="str">
            <v>公債及び社債</v>
          </cell>
          <cell r="E24">
            <v>14</v>
          </cell>
          <cell r="G24">
            <v>62</v>
          </cell>
          <cell r="H24">
            <v>278887</v>
          </cell>
        </row>
        <row r="25">
          <cell r="B25" t="str">
            <v>証</v>
          </cell>
          <cell r="C25" t="str">
            <v>投 資 ・ 貸 付 　信 託 受 益 証 券</v>
          </cell>
          <cell r="E25">
            <v>15</v>
          </cell>
          <cell r="G25">
            <v>18</v>
          </cell>
          <cell r="H25">
            <v>26107</v>
          </cell>
        </row>
        <row r="26">
          <cell r="B26" t="str">
            <v>券</v>
          </cell>
          <cell r="C26" t="str">
            <v>計</v>
          </cell>
          <cell r="E26">
            <v>16</v>
          </cell>
          <cell r="F26" t="str">
            <v>実</v>
          </cell>
          <cell r="G26">
            <v>17290</v>
          </cell>
          <cell r="H26">
            <v>42233410</v>
          </cell>
        </row>
        <row r="27">
          <cell r="C27" t="str">
            <v>現金、預貯金等</v>
          </cell>
          <cell r="E27">
            <v>17</v>
          </cell>
          <cell r="G27">
            <v>72329</v>
          </cell>
          <cell r="H27">
            <v>238556126</v>
          </cell>
        </row>
        <row r="28">
          <cell r="C28" t="str">
            <v>家庭用財産</v>
          </cell>
          <cell r="E28">
            <v>18</v>
          </cell>
          <cell r="G28">
            <v>3</v>
          </cell>
          <cell r="H28">
            <v>6716</v>
          </cell>
        </row>
        <row r="29">
          <cell r="B29" t="str">
            <v>そ</v>
          </cell>
          <cell r="C29" t="str">
            <v>生命保険金</v>
          </cell>
          <cell r="E29">
            <v>19</v>
          </cell>
          <cell r="G29">
            <v>664</v>
          </cell>
          <cell r="H29">
            <v>2017420</v>
          </cell>
        </row>
        <row r="30">
          <cell r="B30" t="str">
            <v>の</v>
          </cell>
          <cell r="C30" t="str">
            <v>立木</v>
          </cell>
          <cell r="E30">
            <v>20</v>
          </cell>
          <cell r="G30">
            <v>26</v>
          </cell>
          <cell r="H30">
            <v>10596</v>
          </cell>
        </row>
        <row r="31">
          <cell r="B31" t="str">
            <v>他</v>
          </cell>
          <cell r="C31" t="str">
            <v>その他</v>
          </cell>
          <cell r="E31">
            <v>21</v>
          </cell>
          <cell r="G31">
            <v>2315</v>
          </cell>
          <cell r="H31">
            <v>4701962</v>
          </cell>
        </row>
        <row r="32">
          <cell r="C32" t="str">
            <v xml:space="preserve">計 </v>
          </cell>
          <cell r="E32">
            <v>22</v>
          </cell>
          <cell r="F32" t="str">
            <v>実</v>
          </cell>
          <cell r="G32">
            <v>3002</v>
          </cell>
          <cell r="H32">
            <v>6729979</v>
          </cell>
        </row>
        <row r="33">
          <cell r="C33" t="str">
            <v>合計</v>
          </cell>
          <cell r="E33">
            <v>23</v>
          </cell>
          <cell r="F33" t="str">
            <v>実</v>
          </cell>
          <cell r="G33">
            <v>110979</v>
          </cell>
          <cell r="H33">
            <v>408414378</v>
          </cell>
        </row>
        <row r="34">
          <cell r="H34" t="str">
            <v>国 税 局 名</v>
          </cell>
        </row>
        <row r="35">
          <cell r="H35" t="str">
            <v>東　　京</v>
          </cell>
        </row>
      </sheetData>
      <sheetData sheetId="1">
        <row r="2">
          <cell r="B2" t="str">
            <v>税    務    統    計</v>
          </cell>
        </row>
        <row r="4">
          <cell r="B4" t="str">
            <v>１２　贈 与 財 産 種 類 別 表</v>
          </cell>
        </row>
        <row r="6">
          <cell r="C6" t="str">
            <v>平成1４年分</v>
          </cell>
        </row>
        <row r="8">
          <cell r="E8" t="str">
            <v>番</v>
          </cell>
          <cell r="F8" t="str">
            <v>ア</v>
          </cell>
          <cell r="H8" t="str">
            <v>イ</v>
          </cell>
        </row>
        <row r="9">
          <cell r="B9" t="str">
            <v>財　　産　　の　　種　　類</v>
          </cell>
          <cell r="E9" t="str">
            <v>号</v>
          </cell>
          <cell r="F9" t="str">
            <v>人       員</v>
          </cell>
          <cell r="H9" t="str">
            <v>取得財産価額</v>
          </cell>
        </row>
        <row r="10">
          <cell r="G10" t="str">
            <v>人</v>
          </cell>
          <cell r="H10" t="str">
            <v>千円</v>
          </cell>
        </row>
        <row r="11">
          <cell r="B11" t="str">
            <v>土</v>
          </cell>
          <cell r="C11" t="str">
            <v>田   （耕作権及び永小作権を含む。）</v>
          </cell>
          <cell r="E11" t="str">
            <v>１</v>
          </cell>
          <cell r="G11">
            <v>783</v>
          </cell>
          <cell r="H11">
            <v>3629316</v>
          </cell>
        </row>
        <row r="12">
          <cell r="C12" t="str">
            <v>畑   （耕作権及び永小作権を含む。）</v>
          </cell>
          <cell r="E12" t="str">
            <v>２</v>
          </cell>
          <cell r="G12">
            <v>1078</v>
          </cell>
          <cell r="H12">
            <v>4827220</v>
          </cell>
        </row>
        <row r="13">
          <cell r="C13" t="str">
            <v>宅      地      （借地権を含む。）</v>
          </cell>
          <cell r="E13" t="str">
            <v>３</v>
          </cell>
          <cell r="G13">
            <v>10180</v>
          </cell>
          <cell r="H13">
            <v>47347555</v>
          </cell>
        </row>
        <row r="14">
          <cell r="C14" t="str">
            <v>山林</v>
          </cell>
          <cell r="E14" t="str">
            <v>４</v>
          </cell>
          <cell r="G14">
            <v>680</v>
          </cell>
          <cell r="H14">
            <v>1206858</v>
          </cell>
        </row>
        <row r="15">
          <cell r="B15" t="str">
            <v>地</v>
          </cell>
          <cell r="C15" t="str">
            <v>その他の土地</v>
          </cell>
          <cell r="E15" t="str">
            <v>５</v>
          </cell>
          <cell r="G15">
            <v>670</v>
          </cell>
          <cell r="H15">
            <v>1684699</v>
          </cell>
        </row>
        <row r="16">
          <cell r="C16" t="str">
            <v>計</v>
          </cell>
          <cell r="E16" t="str">
            <v>６</v>
          </cell>
          <cell r="F16" t="str">
            <v>実</v>
          </cell>
          <cell r="G16">
            <v>12573</v>
          </cell>
          <cell r="H16">
            <v>58695648</v>
          </cell>
        </row>
        <row r="17">
          <cell r="C17" t="str">
            <v>家屋、構築物</v>
          </cell>
          <cell r="E17" t="str">
            <v>７</v>
          </cell>
          <cell r="G17">
            <v>3718</v>
          </cell>
          <cell r="H17">
            <v>9361565</v>
          </cell>
        </row>
        <row r="18">
          <cell r="B18" t="str">
            <v>事</v>
          </cell>
          <cell r="C18" t="str">
            <v>機械器具、農耕具、じゅう器、備品</v>
          </cell>
          <cell r="E18" t="str">
            <v>８</v>
          </cell>
          <cell r="G18">
            <v>8</v>
          </cell>
          <cell r="H18">
            <v>27913</v>
          </cell>
        </row>
        <row r="19">
          <cell r="B19" t="str">
            <v>業</v>
          </cell>
          <cell r="C19" t="str">
            <v>商品、製品、半製品、原材料、農産物等</v>
          </cell>
          <cell r="E19" t="str">
            <v>９</v>
          </cell>
          <cell r="G19" t="str">
            <v xml:space="preserve">- </v>
          </cell>
          <cell r="H19" t="str">
            <v xml:space="preserve">- </v>
          </cell>
        </row>
        <row r="20">
          <cell r="B20" t="str">
            <v>用</v>
          </cell>
          <cell r="C20" t="str">
            <v>売掛金</v>
          </cell>
          <cell r="E20">
            <v>10</v>
          </cell>
          <cell r="G20">
            <v>7</v>
          </cell>
          <cell r="H20">
            <v>7770</v>
          </cell>
        </row>
        <row r="21">
          <cell r="B21" t="str">
            <v>財</v>
          </cell>
          <cell r="C21" t="str">
            <v>その他の財産</v>
          </cell>
          <cell r="E21">
            <v>11</v>
          </cell>
          <cell r="G21">
            <v>35</v>
          </cell>
          <cell r="H21">
            <v>60141</v>
          </cell>
        </row>
        <row r="22">
          <cell r="B22" t="str">
            <v>産</v>
          </cell>
          <cell r="C22" t="str">
            <v xml:space="preserve">計 </v>
          </cell>
          <cell r="E22">
            <v>12</v>
          </cell>
          <cell r="F22" t="str">
            <v>実</v>
          </cell>
          <cell r="G22">
            <v>50</v>
          </cell>
          <cell r="H22">
            <v>95824</v>
          </cell>
        </row>
        <row r="23">
          <cell r="B23" t="str">
            <v>有</v>
          </cell>
          <cell r="C23" t="str">
            <v>株式及び出資</v>
          </cell>
          <cell r="E23">
            <v>13</v>
          </cell>
          <cell r="G23">
            <v>6754</v>
          </cell>
          <cell r="H23">
            <v>15390886</v>
          </cell>
        </row>
        <row r="24">
          <cell r="B24" t="str">
            <v>価</v>
          </cell>
          <cell r="C24" t="str">
            <v>公債及び社債</v>
          </cell>
          <cell r="E24">
            <v>14</v>
          </cell>
          <cell r="G24">
            <v>17</v>
          </cell>
          <cell r="H24">
            <v>38260</v>
          </cell>
        </row>
        <row r="25">
          <cell r="B25" t="str">
            <v>証</v>
          </cell>
          <cell r="C25" t="str">
            <v>投 資 ・ 貸 付 　信 託 受 益 証 券</v>
          </cell>
          <cell r="E25">
            <v>15</v>
          </cell>
          <cell r="G25">
            <v>3</v>
          </cell>
          <cell r="H25">
            <v>5218</v>
          </cell>
        </row>
        <row r="26">
          <cell r="B26" t="str">
            <v>券</v>
          </cell>
          <cell r="C26" t="str">
            <v>計</v>
          </cell>
          <cell r="E26">
            <v>16</v>
          </cell>
          <cell r="F26" t="str">
            <v>実</v>
          </cell>
          <cell r="G26">
            <v>6772</v>
          </cell>
          <cell r="H26">
            <v>15434364</v>
          </cell>
        </row>
        <row r="27">
          <cell r="C27" t="str">
            <v>現金、預貯金等</v>
          </cell>
          <cell r="E27">
            <v>17</v>
          </cell>
          <cell r="G27">
            <v>20203</v>
          </cell>
          <cell r="H27">
            <v>65605165</v>
          </cell>
        </row>
        <row r="28">
          <cell r="C28" t="str">
            <v>家庭用財産</v>
          </cell>
          <cell r="E28">
            <v>18</v>
          </cell>
          <cell r="G28">
            <v>1</v>
          </cell>
          <cell r="H28">
            <v>1143</v>
          </cell>
        </row>
        <row r="29">
          <cell r="B29" t="str">
            <v>そ</v>
          </cell>
          <cell r="C29" t="str">
            <v>生命保険金</v>
          </cell>
          <cell r="E29">
            <v>19</v>
          </cell>
          <cell r="G29">
            <v>340</v>
          </cell>
          <cell r="H29">
            <v>1024302</v>
          </cell>
        </row>
        <row r="30">
          <cell r="B30" t="str">
            <v>の</v>
          </cell>
          <cell r="C30" t="str">
            <v>立木</v>
          </cell>
          <cell r="E30">
            <v>20</v>
          </cell>
          <cell r="G30">
            <v>82</v>
          </cell>
          <cell r="H30">
            <v>39815</v>
          </cell>
        </row>
        <row r="31">
          <cell r="B31" t="str">
            <v>他</v>
          </cell>
          <cell r="C31" t="str">
            <v>その他</v>
          </cell>
          <cell r="E31">
            <v>21</v>
          </cell>
          <cell r="G31">
            <v>772</v>
          </cell>
          <cell r="H31">
            <v>1456106</v>
          </cell>
        </row>
        <row r="32">
          <cell r="C32" t="str">
            <v xml:space="preserve">計 </v>
          </cell>
          <cell r="E32">
            <v>22</v>
          </cell>
          <cell r="F32" t="str">
            <v>実</v>
          </cell>
          <cell r="G32">
            <v>1194</v>
          </cell>
          <cell r="H32">
            <v>2520223</v>
          </cell>
        </row>
        <row r="33">
          <cell r="C33" t="str">
            <v>合計</v>
          </cell>
          <cell r="E33">
            <v>23</v>
          </cell>
          <cell r="F33" t="str">
            <v>実</v>
          </cell>
          <cell r="G33">
            <v>41180</v>
          </cell>
          <cell r="H33">
            <v>151713931</v>
          </cell>
        </row>
        <row r="34">
          <cell r="H34" t="str">
            <v>国 税 局 名</v>
          </cell>
        </row>
        <row r="35">
          <cell r="H35" t="str">
            <v>関東信越</v>
          </cell>
        </row>
      </sheetData>
      <sheetData sheetId="2">
        <row r="2">
          <cell r="B2" t="str">
            <v>税    務    統    計</v>
          </cell>
        </row>
      </sheetData>
      <sheetData sheetId="3">
        <row r="2">
          <cell r="B2" t="str">
            <v>税    務    統    計</v>
          </cell>
        </row>
      </sheetData>
      <sheetData sheetId="4">
        <row r="2">
          <cell r="B2" t="str">
            <v>税    務    統    計</v>
          </cell>
        </row>
      </sheetData>
      <sheetData sheetId="5">
        <row r="2">
          <cell r="B2" t="str">
            <v>税    務    統    計</v>
          </cell>
        </row>
      </sheetData>
      <sheetData sheetId="6">
        <row r="2">
          <cell r="B2" t="str">
            <v>税    務    統    計</v>
          </cell>
        </row>
      </sheetData>
      <sheetData sheetId="7">
        <row r="2">
          <cell r="B2" t="str">
            <v>税    務    統    計</v>
          </cell>
        </row>
      </sheetData>
      <sheetData sheetId="8">
        <row r="2">
          <cell r="B2" t="str">
            <v>税    務    統    計</v>
          </cell>
        </row>
      </sheetData>
      <sheetData sheetId="9">
        <row r="2">
          <cell r="B2" t="str">
            <v>税    務    統    計</v>
          </cell>
        </row>
      </sheetData>
      <sheetData sheetId="10">
        <row r="2">
          <cell r="B2" t="str">
            <v>税    務    統    計</v>
          </cell>
        </row>
      </sheetData>
      <sheetData sheetId="11">
        <row r="2">
          <cell r="B2" t="str">
            <v>税    務    統    計</v>
          </cell>
        </row>
      </sheetData>
      <sheetData sheetId="12">
        <row r="2">
          <cell r="B2" t="str">
            <v>税    務    統    計</v>
          </cell>
        </row>
      </sheetData>
      <sheetData sheetId="13"/>
      <sheetData sheetId="14"/>
      <sheetData sheetId="15"/>
      <sheetData sheetId="16"/>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マスターデータ"/>
      <sheetName val="TN-JPT単価表(Rev.2)"/>
      <sheetName val="廃盤機種(10.7.1)"/>
      <sheetName val="登録方針"/>
      <sheetName val="TNlist2"/>
      <sheetName val="cat_list"/>
      <sheetName val="①TN登録品一覧"/>
      <sheetName val="JPTmaster"/>
      <sheetName val="TN仕入単価"/>
      <sheetName val="A_Price20100701"/>
      <sheetName val="Sheet1"/>
    </sheetNames>
    <sheetDataSet>
      <sheetData sheetId="0"/>
      <sheetData sheetId="1"/>
      <sheetData sheetId="2"/>
      <sheetData sheetId="3"/>
      <sheetData sheetId="4"/>
      <sheetData sheetId="5"/>
      <sheetData sheetId="6"/>
      <sheetData sheetId="7"/>
      <sheetData sheetId="8"/>
      <sheetData sheetId="9"/>
      <sheetData sheetId="10"/>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工事概要書"/>
      <sheetName val="工事総括表"/>
      <sheetName val="工事内訳書"/>
      <sheetName val="見積条件書"/>
      <sheetName val="員数表"/>
    </sheetNames>
    <sheetDataSet>
      <sheetData sheetId="0"/>
      <sheetData sheetId="1"/>
      <sheetData sheetId="2" refreshError="1">
        <row r="9">
          <cell r="B9" t="str">
            <v>1</v>
          </cell>
          <cell r="D9" t="str">
            <v>同軸伝送路工事</v>
          </cell>
          <cell r="F9">
            <v>1</v>
          </cell>
          <cell r="G9" t="str">
            <v>式</v>
          </cell>
          <cell r="I9">
            <v>4799720</v>
          </cell>
        </row>
      </sheetData>
      <sheetData sheetId="3"/>
      <sheetData sheetId="4"/>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工事概要書"/>
      <sheetName val="工事総括表"/>
      <sheetName val="工事内訳書"/>
      <sheetName val="使用しない"/>
    </sheetNames>
    <sheetDataSet>
      <sheetData sheetId="0" refreshError="1">
        <row r="2">
          <cell r="S2" t="str">
            <v>Ｋ３－０４４４６－７６</v>
          </cell>
        </row>
        <row r="6">
          <cell r="P6" t="str">
            <v>線路土木ｼｽﾃﾑ（事）CATVｼｽﾃﾑ部</v>
          </cell>
        </row>
      </sheetData>
      <sheetData sheetId="1" refreshError="1"/>
      <sheetData sheetId="2" refreshError="1"/>
      <sheetData sheetId="3"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s>
    <sheetDataSet>
      <sheetData sheetId="0">
        <row r="2">
          <cell r="B2" t="str">
            <v>10D-FB</v>
          </cell>
          <cell r="C2" t="str">
            <v>同軸ｹｰﾌﾞﾙ(100m)</v>
          </cell>
          <cell r="D2">
            <v>49000</v>
          </cell>
          <cell r="E2">
            <v>38000</v>
          </cell>
          <cell r="F2">
            <v>0.04</v>
          </cell>
          <cell r="H2">
            <v>23800</v>
          </cell>
          <cell r="I2">
            <v>0</v>
          </cell>
          <cell r="J2" t="str">
            <v>m</v>
          </cell>
        </row>
        <row r="3">
          <cell r="B3" t="str">
            <v>10V-112</v>
          </cell>
          <cell r="C3" t="str">
            <v>VHFｵｰﾙﾁｬﾝﾈﾙ用ｱﾝﾃﾅ</v>
          </cell>
          <cell r="D3">
            <v>7450</v>
          </cell>
          <cell r="E3">
            <v>4600</v>
          </cell>
          <cell r="F3">
            <v>0.6</v>
          </cell>
          <cell r="G3" t="str">
            <v>10EL</v>
          </cell>
          <cell r="H3">
            <v>2780</v>
          </cell>
          <cell r="I3">
            <v>0</v>
          </cell>
          <cell r="J3" t="str">
            <v>本</v>
          </cell>
        </row>
        <row r="4">
          <cell r="B4" t="str">
            <v>10V-112WA</v>
          </cell>
          <cell r="C4" t="str">
            <v>VHFｵｰﾙﾁｬﾝﾈﾙ用ｱﾝﾃﾅ</v>
          </cell>
          <cell r="D4">
            <v>8900</v>
          </cell>
          <cell r="E4">
            <v>5500</v>
          </cell>
          <cell r="F4">
            <v>0.6</v>
          </cell>
          <cell r="G4" t="str">
            <v>10EL</v>
          </cell>
          <cell r="H4">
            <v>3330</v>
          </cell>
          <cell r="I4">
            <v>0</v>
          </cell>
          <cell r="J4" t="str">
            <v>本</v>
          </cell>
        </row>
        <row r="5">
          <cell r="B5" t="str">
            <v>10V-412-1</v>
          </cell>
          <cell r="C5" t="str">
            <v>VHFﾊｲﾁｬﾝﾈﾙ用ｱﾝﾃﾅ</v>
          </cell>
          <cell r="D5">
            <v>6000</v>
          </cell>
          <cell r="E5">
            <v>3700</v>
          </cell>
          <cell r="F5">
            <v>0.6</v>
          </cell>
          <cell r="G5" t="str">
            <v>10EL</v>
          </cell>
          <cell r="H5">
            <v>2235</v>
          </cell>
          <cell r="I5">
            <v>0</v>
          </cell>
          <cell r="J5" t="str">
            <v>本</v>
          </cell>
        </row>
        <row r="6">
          <cell r="B6" t="str">
            <v>10V-6X-3</v>
          </cell>
          <cell r="C6" t="str">
            <v>VHF6ch用ｱﾝﾃﾅ</v>
          </cell>
          <cell r="D6">
            <v>6100</v>
          </cell>
          <cell r="E6">
            <v>3800</v>
          </cell>
          <cell r="F6">
            <v>0.6</v>
          </cell>
          <cell r="G6" t="str">
            <v>10EL</v>
          </cell>
          <cell r="H6">
            <v>2295</v>
          </cell>
          <cell r="I6">
            <v>0</v>
          </cell>
          <cell r="J6" t="str">
            <v>本</v>
          </cell>
        </row>
        <row r="7">
          <cell r="B7" t="str">
            <v>12V-112</v>
          </cell>
          <cell r="C7" t="str">
            <v>VHFｵｰﾙﾁｬﾝﾈﾙ用ｱﾝﾃﾅ</v>
          </cell>
          <cell r="D7">
            <v>8750</v>
          </cell>
          <cell r="E7">
            <v>5400</v>
          </cell>
          <cell r="F7">
            <v>0.6</v>
          </cell>
          <cell r="G7" t="str">
            <v>12EL</v>
          </cell>
          <cell r="H7">
            <v>3270</v>
          </cell>
          <cell r="I7">
            <v>0</v>
          </cell>
          <cell r="J7" t="str">
            <v>本</v>
          </cell>
        </row>
        <row r="8">
          <cell r="B8" t="str">
            <v>12V-112WN</v>
          </cell>
          <cell r="C8" t="str">
            <v>VHFｵｰﾙﾁｬﾝﾈﾙ用ｱﾝﾃﾅ</v>
          </cell>
          <cell r="D8">
            <v>9850</v>
          </cell>
          <cell r="E8">
            <v>6100</v>
          </cell>
          <cell r="F8">
            <v>0.6</v>
          </cell>
          <cell r="G8" t="str">
            <v>12EL</v>
          </cell>
          <cell r="H8">
            <v>3695</v>
          </cell>
          <cell r="I8">
            <v>0</v>
          </cell>
          <cell r="J8" t="str">
            <v>本</v>
          </cell>
        </row>
        <row r="9">
          <cell r="B9" t="str">
            <v>12V-412-1</v>
          </cell>
          <cell r="C9" t="str">
            <v>VHFﾊｲﾁｬﾝﾈﾙ用ｱﾝﾃﾅ</v>
          </cell>
          <cell r="D9">
            <v>6950</v>
          </cell>
          <cell r="E9">
            <v>4300</v>
          </cell>
          <cell r="F9">
            <v>0.6</v>
          </cell>
          <cell r="G9" t="str">
            <v>12EL</v>
          </cell>
          <cell r="H9">
            <v>2600</v>
          </cell>
          <cell r="I9">
            <v>0</v>
          </cell>
          <cell r="J9" t="str">
            <v>本</v>
          </cell>
        </row>
        <row r="10">
          <cell r="B10" t="str">
            <v>12V-412WN</v>
          </cell>
          <cell r="C10" t="str">
            <v>VHFﾊｲﾁｬﾝﾈﾙ用ｱﾝﾃﾅ</v>
          </cell>
          <cell r="D10">
            <v>10500</v>
          </cell>
          <cell r="E10">
            <v>6500</v>
          </cell>
          <cell r="F10">
            <v>0.6</v>
          </cell>
          <cell r="G10" t="str">
            <v>12EL</v>
          </cell>
          <cell r="H10">
            <v>3940</v>
          </cell>
          <cell r="I10">
            <v>0</v>
          </cell>
          <cell r="J10" t="str">
            <v>本</v>
          </cell>
        </row>
        <row r="11">
          <cell r="B11" t="str">
            <v>12Z-112GN</v>
          </cell>
          <cell r="C11" t="str">
            <v>VHFﾊｲﾁｬﾝﾈﾙ用ｱﾝﾃﾅ</v>
          </cell>
          <cell r="D11">
            <v>8800</v>
          </cell>
          <cell r="E11">
            <v>5450</v>
          </cell>
          <cell r="F11">
            <v>0.6</v>
          </cell>
          <cell r="G11" t="str">
            <v>12EL</v>
          </cell>
          <cell r="H11">
            <v>3300</v>
          </cell>
          <cell r="I11">
            <v>0</v>
          </cell>
          <cell r="J11" t="str">
            <v>本</v>
          </cell>
        </row>
        <row r="12">
          <cell r="B12" t="str">
            <v>3C-1.0A</v>
          </cell>
          <cell r="C12" t="str">
            <v>加工済同軸ｹｰﾌﾞﾙ</v>
          </cell>
          <cell r="D12">
            <v>760</v>
          </cell>
          <cell r="E12">
            <v>470</v>
          </cell>
          <cell r="F12">
            <v>1E-3</v>
          </cell>
          <cell r="G12" t="str">
            <v>3C-FV 1m</v>
          </cell>
          <cell r="H12">
            <v>247</v>
          </cell>
          <cell r="I12">
            <v>0</v>
          </cell>
          <cell r="J12" t="str">
            <v>本</v>
          </cell>
        </row>
        <row r="13">
          <cell r="B13" t="str">
            <v>3C-1.0B</v>
          </cell>
          <cell r="C13" t="str">
            <v>加工済同軸ｹｰﾌﾞﾙ</v>
          </cell>
          <cell r="D13">
            <v>1130</v>
          </cell>
          <cell r="E13">
            <v>700</v>
          </cell>
          <cell r="F13">
            <v>1E-3</v>
          </cell>
          <cell r="G13" t="str">
            <v>3C-FV 1m</v>
          </cell>
          <cell r="H13">
            <v>368</v>
          </cell>
          <cell r="I13">
            <v>0</v>
          </cell>
          <cell r="J13" t="str">
            <v>本</v>
          </cell>
        </row>
        <row r="14">
          <cell r="B14" t="str">
            <v>3C-1.0C</v>
          </cell>
          <cell r="C14" t="str">
            <v>加工済同軸ｹｰﾌﾞﾙ</v>
          </cell>
          <cell r="D14">
            <v>1370</v>
          </cell>
          <cell r="E14">
            <v>850</v>
          </cell>
          <cell r="F14">
            <v>1E-3</v>
          </cell>
          <cell r="G14" t="str">
            <v>3C-FV 1m</v>
          </cell>
          <cell r="H14">
            <v>447</v>
          </cell>
          <cell r="I14">
            <v>0</v>
          </cell>
          <cell r="J14" t="str">
            <v>本</v>
          </cell>
        </row>
        <row r="15">
          <cell r="B15" t="str">
            <v>3C-1.5A</v>
          </cell>
          <cell r="C15" t="str">
            <v>加工済同軸ｹｰﾌﾞﾙ</v>
          </cell>
          <cell r="D15">
            <v>810</v>
          </cell>
          <cell r="E15">
            <v>500</v>
          </cell>
          <cell r="F15">
            <v>1E-3</v>
          </cell>
          <cell r="G15" t="str">
            <v>3C-FV 1.5m</v>
          </cell>
          <cell r="H15">
            <v>262</v>
          </cell>
          <cell r="I15">
            <v>0</v>
          </cell>
          <cell r="J15" t="str">
            <v>本</v>
          </cell>
        </row>
        <row r="16">
          <cell r="B16" t="str">
            <v>3C-1.5B</v>
          </cell>
          <cell r="C16" t="str">
            <v>加工済同軸ｹｰﾌﾞﾙ</v>
          </cell>
          <cell r="D16">
            <v>1180</v>
          </cell>
          <cell r="E16">
            <v>730</v>
          </cell>
          <cell r="F16">
            <v>1E-3</v>
          </cell>
          <cell r="G16" t="str">
            <v>3C-FV 1.5m</v>
          </cell>
          <cell r="H16">
            <v>384</v>
          </cell>
          <cell r="I16">
            <v>0</v>
          </cell>
          <cell r="J16" t="str">
            <v>本</v>
          </cell>
        </row>
        <row r="17">
          <cell r="B17" t="str">
            <v>3C-1.5C</v>
          </cell>
          <cell r="C17" t="str">
            <v>加工済同軸ｹｰﾌﾞﾙ</v>
          </cell>
          <cell r="D17">
            <v>1410</v>
          </cell>
          <cell r="E17">
            <v>875</v>
          </cell>
          <cell r="F17">
            <v>1E-3</v>
          </cell>
          <cell r="G17" t="str">
            <v>3C-FV 1.5m</v>
          </cell>
          <cell r="H17">
            <v>459</v>
          </cell>
          <cell r="I17">
            <v>0</v>
          </cell>
          <cell r="J17" t="str">
            <v>本</v>
          </cell>
        </row>
        <row r="18">
          <cell r="B18" t="str">
            <v>3C-15J-B</v>
          </cell>
          <cell r="C18" t="str">
            <v>分波器付ｼﾞｬｯｸｺｰﾄﾞ</v>
          </cell>
          <cell r="D18">
            <v>1800</v>
          </cell>
          <cell r="E18">
            <v>1100</v>
          </cell>
          <cell r="F18">
            <v>1E-3</v>
          </cell>
          <cell r="H18">
            <v>675</v>
          </cell>
          <cell r="I18">
            <v>0</v>
          </cell>
          <cell r="J18" t="str">
            <v>本</v>
          </cell>
        </row>
        <row r="19">
          <cell r="B19" t="str">
            <v>3C-15M-B</v>
          </cell>
          <cell r="C19" t="str">
            <v>ﾌﾟﾗｸﾞｹｰﾌﾞﾙ付整合器</v>
          </cell>
          <cell r="D19">
            <v>1600</v>
          </cell>
          <cell r="E19">
            <v>990</v>
          </cell>
          <cell r="F19">
            <v>1E-3</v>
          </cell>
          <cell r="H19">
            <v>610</v>
          </cell>
          <cell r="I19">
            <v>0</v>
          </cell>
          <cell r="J19" t="str">
            <v>本</v>
          </cell>
        </row>
        <row r="20">
          <cell r="B20" t="str">
            <v>3C-2.0A</v>
          </cell>
          <cell r="C20" t="str">
            <v>加工済同軸ｹｰﾌﾞﾙ</v>
          </cell>
          <cell r="D20">
            <v>850</v>
          </cell>
          <cell r="E20">
            <v>525</v>
          </cell>
          <cell r="F20">
            <v>1E-3</v>
          </cell>
          <cell r="G20" t="str">
            <v>3C-FV 2m</v>
          </cell>
          <cell r="H20">
            <v>276</v>
          </cell>
          <cell r="I20">
            <v>0</v>
          </cell>
          <cell r="J20" t="str">
            <v>本</v>
          </cell>
        </row>
        <row r="21">
          <cell r="B21" t="str">
            <v>3C-2.0B</v>
          </cell>
          <cell r="C21" t="str">
            <v>加工済同軸ｹｰﾌﾞﾙ</v>
          </cell>
          <cell r="D21">
            <v>1220</v>
          </cell>
          <cell r="E21">
            <v>755</v>
          </cell>
          <cell r="F21">
            <v>1E-3</v>
          </cell>
          <cell r="G21" t="str">
            <v>3C-FV 2m</v>
          </cell>
          <cell r="H21">
            <v>396</v>
          </cell>
          <cell r="I21">
            <v>0</v>
          </cell>
          <cell r="J21" t="str">
            <v>本</v>
          </cell>
        </row>
        <row r="22">
          <cell r="B22" t="str">
            <v>3C-2.0C</v>
          </cell>
          <cell r="C22" t="str">
            <v>加工済同軸ｹｰﾌﾞﾙ</v>
          </cell>
          <cell r="D22">
            <v>1460</v>
          </cell>
          <cell r="E22">
            <v>905</v>
          </cell>
          <cell r="F22">
            <v>1E-3</v>
          </cell>
          <cell r="G22" t="str">
            <v>3C-FV 2m</v>
          </cell>
          <cell r="H22">
            <v>475</v>
          </cell>
          <cell r="I22">
            <v>0</v>
          </cell>
          <cell r="J22" t="str">
            <v>本</v>
          </cell>
        </row>
        <row r="23">
          <cell r="B23" t="str">
            <v>3C-2V</v>
          </cell>
          <cell r="C23" t="str">
            <v>同軸ｹｰﾌﾞﾙ</v>
          </cell>
          <cell r="D23">
            <v>0</v>
          </cell>
          <cell r="E23">
            <v>46</v>
          </cell>
          <cell r="F23">
            <v>2.5000000000000001E-2</v>
          </cell>
          <cell r="H23">
            <v>29</v>
          </cell>
          <cell r="I23">
            <v>0</v>
          </cell>
          <cell r="J23" t="str">
            <v>m</v>
          </cell>
        </row>
        <row r="24">
          <cell r="B24" t="str">
            <v>3C-2V(F)</v>
          </cell>
          <cell r="C24" t="str">
            <v>同軸ｹｰﾌﾞﾙ</v>
          </cell>
          <cell r="D24">
            <v>0</v>
          </cell>
          <cell r="E24">
            <v>30</v>
          </cell>
          <cell r="F24">
            <v>2.5000000000000001E-2</v>
          </cell>
          <cell r="H24">
            <v>19</v>
          </cell>
          <cell r="I24">
            <v>0</v>
          </cell>
          <cell r="J24" t="str">
            <v>m</v>
          </cell>
        </row>
        <row r="25">
          <cell r="B25" t="str">
            <v>3C-3.0A</v>
          </cell>
          <cell r="C25" t="str">
            <v>加工済同軸ｹｰﾌﾞﾙ</v>
          </cell>
          <cell r="D25">
            <v>940</v>
          </cell>
          <cell r="E25">
            <v>585</v>
          </cell>
          <cell r="F25">
            <v>1E-3</v>
          </cell>
          <cell r="G25" t="str">
            <v>3C-FV 3m</v>
          </cell>
          <cell r="H25">
            <v>307</v>
          </cell>
          <cell r="I25">
            <v>0</v>
          </cell>
          <cell r="J25" t="str">
            <v>本</v>
          </cell>
        </row>
        <row r="26">
          <cell r="B26" t="str">
            <v>3C-3.0B</v>
          </cell>
          <cell r="C26" t="str">
            <v>加工済同軸ｹｰﾌﾞﾙ</v>
          </cell>
          <cell r="D26">
            <v>1310</v>
          </cell>
          <cell r="E26">
            <v>810</v>
          </cell>
          <cell r="F26">
            <v>1E-3</v>
          </cell>
          <cell r="G26" t="str">
            <v>3C-FV 3m</v>
          </cell>
          <cell r="H26">
            <v>426</v>
          </cell>
          <cell r="I26">
            <v>0</v>
          </cell>
          <cell r="J26" t="str">
            <v>本</v>
          </cell>
        </row>
        <row r="27">
          <cell r="B27" t="str">
            <v>3C-3.0C</v>
          </cell>
          <cell r="C27" t="str">
            <v>加工済同軸ｹｰﾌﾞﾙ</v>
          </cell>
          <cell r="D27">
            <v>1550</v>
          </cell>
          <cell r="E27">
            <v>960</v>
          </cell>
          <cell r="F27">
            <v>1E-3</v>
          </cell>
          <cell r="G27" t="str">
            <v>3C-FV 3m</v>
          </cell>
          <cell r="H27">
            <v>504</v>
          </cell>
          <cell r="I27">
            <v>0</v>
          </cell>
          <cell r="J27" t="str">
            <v>本</v>
          </cell>
        </row>
        <row r="28">
          <cell r="B28" t="str">
            <v>3C-4.0A</v>
          </cell>
          <cell r="C28" t="str">
            <v>加工済同軸ｹｰﾌﾞﾙ</v>
          </cell>
          <cell r="D28">
            <v>1030</v>
          </cell>
          <cell r="E28">
            <v>640</v>
          </cell>
          <cell r="F28">
            <v>1E-3</v>
          </cell>
          <cell r="G28" t="str">
            <v>3C-FV 4m</v>
          </cell>
          <cell r="H28">
            <v>336</v>
          </cell>
          <cell r="I28">
            <v>0</v>
          </cell>
          <cell r="J28" t="str">
            <v>本</v>
          </cell>
        </row>
        <row r="29">
          <cell r="B29" t="str">
            <v>3C-4.0B</v>
          </cell>
          <cell r="C29" t="str">
            <v>加工済同軸ｹｰﾌﾞﾙ</v>
          </cell>
          <cell r="D29">
            <v>1400</v>
          </cell>
          <cell r="E29">
            <v>870</v>
          </cell>
          <cell r="F29">
            <v>1E-3</v>
          </cell>
          <cell r="G29" t="str">
            <v>3C-FV 4m</v>
          </cell>
          <cell r="H29">
            <v>457</v>
          </cell>
          <cell r="I29">
            <v>0</v>
          </cell>
          <cell r="J29" t="str">
            <v>本</v>
          </cell>
        </row>
        <row r="30">
          <cell r="B30" t="str">
            <v>3C-4.0C</v>
          </cell>
          <cell r="C30" t="str">
            <v>加工済同軸ｹｰﾌﾞﾙ</v>
          </cell>
          <cell r="D30">
            <v>1640</v>
          </cell>
          <cell r="E30">
            <v>1020</v>
          </cell>
          <cell r="F30">
            <v>1E-3</v>
          </cell>
          <cell r="G30" t="str">
            <v>3C-FV 4m</v>
          </cell>
          <cell r="H30">
            <v>536</v>
          </cell>
          <cell r="I30">
            <v>0</v>
          </cell>
          <cell r="J30" t="str">
            <v>本</v>
          </cell>
        </row>
        <row r="31">
          <cell r="B31" t="str">
            <v>3C-5.0A</v>
          </cell>
          <cell r="C31" t="str">
            <v>加工済同軸ｹｰﾌﾞﾙ</v>
          </cell>
          <cell r="D31">
            <v>1120</v>
          </cell>
          <cell r="E31">
            <v>695</v>
          </cell>
          <cell r="F31">
            <v>1E-3</v>
          </cell>
          <cell r="G31" t="str">
            <v>3C-FV 5m</v>
          </cell>
          <cell r="H31">
            <v>365</v>
          </cell>
          <cell r="I31">
            <v>0</v>
          </cell>
          <cell r="J31" t="str">
            <v>本</v>
          </cell>
        </row>
        <row r="32">
          <cell r="B32" t="str">
            <v>3C-5.0B</v>
          </cell>
          <cell r="C32" t="str">
            <v>加工済同軸ｹｰﾌﾞﾙ</v>
          </cell>
          <cell r="D32">
            <v>1490</v>
          </cell>
          <cell r="E32">
            <v>925</v>
          </cell>
          <cell r="F32">
            <v>1E-3</v>
          </cell>
          <cell r="G32" t="str">
            <v>3C-FV 5m</v>
          </cell>
          <cell r="H32">
            <v>486</v>
          </cell>
          <cell r="I32">
            <v>0</v>
          </cell>
          <cell r="J32" t="str">
            <v>本</v>
          </cell>
        </row>
        <row r="33">
          <cell r="B33" t="str">
            <v>3C-5.0C</v>
          </cell>
          <cell r="C33" t="str">
            <v>加工済同軸ｹｰﾌﾞﾙ</v>
          </cell>
          <cell r="D33">
            <v>1730</v>
          </cell>
          <cell r="E33">
            <v>1070</v>
          </cell>
          <cell r="F33">
            <v>1E-3</v>
          </cell>
          <cell r="G33" t="str">
            <v>3C-FV 5m</v>
          </cell>
          <cell r="H33">
            <v>562</v>
          </cell>
          <cell r="I33">
            <v>0</v>
          </cell>
          <cell r="J33" t="str">
            <v>本</v>
          </cell>
        </row>
        <row r="34">
          <cell r="B34" t="str">
            <v>3C-FV</v>
          </cell>
          <cell r="C34" t="str">
            <v>同軸ｹｰﾌﾞﾙ</v>
          </cell>
          <cell r="D34">
            <v>0</v>
          </cell>
          <cell r="E34">
            <v>36</v>
          </cell>
          <cell r="F34">
            <v>2.5000000000000001E-2</v>
          </cell>
          <cell r="H34">
            <v>22</v>
          </cell>
          <cell r="I34">
            <v>0</v>
          </cell>
          <cell r="J34" t="str">
            <v>m</v>
          </cell>
        </row>
        <row r="35">
          <cell r="B35" t="str">
            <v>3C-FV-10</v>
          </cell>
          <cell r="C35" t="str">
            <v>同軸ｹｰﾌﾞﾙ(10m)</v>
          </cell>
          <cell r="D35">
            <v>710</v>
          </cell>
          <cell r="E35">
            <v>440</v>
          </cell>
          <cell r="F35">
            <v>2.5000000000000001E-2</v>
          </cell>
          <cell r="H35">
            <v>300</v>
          </cell>
          <cell r="I35">
            <v>0</v>
          </cell>
          <cell r="J35" t="str">
            <v>巻</v>
          </cell>
        </row>
        <row r="36">
          <cell r="B36" t="str">
            <v>3C-FV-15</v>
          </cell>
          <cell r="C36" t="str">
            <v>同軸ｹｰﾌﾞﾙ(15m)</v>
          </cell>
          <cell r="D36">
            <v>1050</v>
          </cell>
          <cell r="E36">
            <v>650</v>
          </cell>
          <cell r="F36">
            <v>1E-3</v>
          </cell>
          <cell r="H36">
            <v>440</v>
          </cell>
          <cell r="I36">
            <v>0</v>
          </cell>
          <cell r="J36" t="str">
            <v>巻</v>
          </cell>
        </row>
        <row r="37">
          <cell r="B37" t="str">
            <v>3C-FV-20</v>
          </cell>
          <cell r="C37" t="str">
            <v>同軸ｹｰﾌﾞﾙ(20m)</v>
          </cell>
          <cell r="D37">
            <v>1250</v>
          </cell>
          <cell r="E37">
            <v>780</v>
          </cell>
          <cell r="F37">
            <v>1E-3</v>
          </cell>
          <cell r="H37">
            <v>520</v>
          </cell>
          <cell r="I37">
            <v>0</v>
          </cell>
          <cell r="J37" t="str">
            <v>巻</v>
          </cell>
        </row>
        <row r="38">
          <cell r="B38" t="str">
            <v>3C-FV-200</v>
          </cell>
          <cell r="C38" t="str">
            <v>同軸ｹｰﾌﾞﾙ(200m)</v>
          </cell>
          <cell r="D38">
            <v>0</v>
          </cell>
          <cell r="E38">
            <v>8300</v>
          </cell>
          <cell r="F38">
            <v>1E-3</v>
          </cell>
          <cell r="H38">
            <v>5300</v>
          </cell>
          <cell r="I38">
            <v>0</v>
          </cell>
          <cell r="J38" t="str">
            <v>巻</v>
          </cell>
        </row>
        <row r="39">
          <cell r="B39" t="str">
            <v>3C-FV-3</v>
          </cell>
          <cell r="C39" t="str">
            <v>同軸ｹｰﾌﾞﾙ(3m)</v>
          </cell>
          <cell r="D39">
            <v>230</v>
          </cell>
          <cell r="E39">
            <v>140</v>
          </cell>
          <cell r="F39">
            <v>1E-3</v>
          </cell>
          <cell r="H39">
            <v>102</v>
          </cell>
          <cell r="I39">
            <v>0</v>
          </cell>
          <cell r="J39" t="str">
            <v>本</v>
          </cell>
        </row>
        <row r="40">
          <cell r="B40" t="str">
            <v>3C-FV-5</v>
          </cell>
          <cell r="C40" t="str">
            <v>同軸ｹｰﾌﾞﾙ(5m)</v>
          </cell>
          <cell r="D40">
            <v>390</v>
          </cell>
          <cell r="E40">
            <v>240</v>
          </cell>
          <cell r="F40">
            <v>1E-3</v>
          </cell>
          <cell r="H40">
            <v>165</v>
          </cell>
          <cell r="I40">
            <v>0</v>
          </cell>
          <cell r="J40" t="str">
            <v>本</v>
          </cell>
        </row>
        <row r="41">
          <cell r="B41" t="str">
            <v>3N-13C</v>
          </cell>
          <cell r="C41" t="str">
            <v>VHFﾛｰﾁｬﾝﾈﾙ用ｱﾝﾃﾅ</v>
          </cell>
          <cell r="D41">
            <v>2650</v>
          </cell>
          <cell r="E41">
            <v>1650</v>
          </cell>
          <cell r="F41">
            <v>1E-3</v>
          </cell>
          <cell r="G41" t="str">
            <v>3EL</v>
          </cell>
          <cell r="H41">
            <v>995</v>
          </cell>
          <cell r="I41">
            <v>0</v>
          </cell>
          <cell r="J41" t="str">
            <v>本</v>
          </cell>
        </row>
        <row r="42">
          <cell r="B42" t="str">
            <v>4C-15S-B</v>
          </cell>
          <cell r="C42" t="str">
            <v>分波器付ｼﾞｬｯｸｺｰﾄﾞ</v>
          </cell>
          <cell r="D42">
            <v>3000</v>
          </cell>
          <cell r="E42">
            <v>1850</v>
          </cell>
          <cell r="F42">
            <v>1E-3</v>
          </cell>
          <cell r="H42">
            <v>970</v>
          </cell>
          <cell r="I42">
            <v>0</v>
          </cell>
          <cell r="J42" t="str">
            <v>本</v>
          </cell>
        </row>
        <row r="43">
          <cell r="B43" t="str">
            <v>4C-30S-B</v>
          </cell>
          <cell r="C43" t="str">
            <v>分波器付ｼﾞｬｯｸｺｰﾄﾞ</v>
          </cell>
          <cell r="D43">
            <v>3800</v>
          </cell>
          <cell r="E43">
            <v>2360</v>
          </cell>
          <cell r="F43">
            <v>1E-3</v>
          </cell>
          <cell r="H43">
            <v>1290</v>
          </cell>
          <cell r="I43">
            <v>0</v>
          </cell>
          <cell r="J43" t="str">
            <v>本</v>
          </cell>
        </row>
        <row r="44">
          <cell r="B44" t="str">
            <v>4C-FV-10</v>
          </cell>
          <cell r="C44" t="str">
            <v>同軸ｹｰﾌﾞﾙ(10m)</v>
          </cell>
          <cell r="D44">
            <v>1500</v>
          </cell>
          <cell r="E44">
            <v>930</v>
          </cell>
          <cell r="F44">
            <v>1E-3</v>
          </cell>
          <cell r="H44">
            <v>560</v>
          </cell>
          <cell r="I44">
            <v>0</v>
          </cell>
          <cell r="J44" t="str">
            <v>巻</v>
          </cell>
        </row>
        <row r="45">
          <cell r="B45" t="str">
            <v>4C-FV-10A</v>
          </cell>
          <cell r="C45" t="str">
            <v>同軸ｹｰﾌﾞﾙ(10m接栓付)</v>
          </cell>
          <cell r="D45">
            <v>2700</v>
          </cell>
          <cell r="E45">
            <v>1670</v>
          </cell>
          <cell r="F45">
            <v>1E-3</v>
          </cell>
          <cell r="H45">
            <v>1000</v>
          </cell>
          <cell r="I45">
            <v>0</v>
          </cell>
          <cell r="J45" t="str">
            <v>巻</v>
          </cell>
        </row>
        <row r="46">
          <cell r="B46" t="str">
            <v>4C-FV-20</v>
          </cell>
          <cell r="C46" t="str">
            <v>同軸ｹｰﾌﾞﾙ(20m)</v>
          </cell>
          <cell r="D46">
            <v>2800</v>
          </cell>
          <cell r="E46">
            <v>1740</v>
          </cell>
          <cell r="F46">
            <v>1E-3</v>
          </cell>
          <cell r="H46">
            <v>1050</v>
          </cell>
          <cell r="I46">
            <v>0</v>
          </cell>
          <cell r="J46" t="str">
            <v>巻</v>
          </cell>
        </row>
        <row r="47">
          <cell r="B47" t="str">
            <v>4C-FV-20A</v>
          </cell>
          <cell r="C47" t="str">
            <v>同軸ｹｰﾌﾞﾙ(20m接栓付)</v>
          </cell>
          <cell r="D47">
            <v>4000</v>
          </cell>
          <cell r="E47">
            <v>2480</v>
          </cell>
          <cell r="F47">
            <v>1E-3</v>
          </cell>
          <cell r="H47">
            <v>1490</v>
          </cell>
          <cell r="I47">
            <v>0</v>
          </cell>
          <cell r="J47" t="str">
            <v>巻</v>
          </cell>
        </row>
        <row r="48">
          <cell r="B48" t="str">
            <v>4C-FV-30</v>
          </cell>
          <cell r="C48" t="str">
            <v>同軸ｹｰﾌﾞﾙ(30m)</v>
          </cell>
          <cell r="D48">
            <v>4100</v>
          </cell>
          <cell r="E48">
            <v>2540</v>
          </cell>
          <cell r="F48">
            <v>1E-3</v>
          </cell>
          <cell r="H48">
            <v>1530</v>
          </cell>
          <cell r="I48">
            <v>0</v>
          </cell>
          <cell r="J48" t="str">
            <v>巻</v>
          </cell>
        </row>
        <row r="49">
          <cell r="B49" t="str">
            <v>4C-FV-30A</v>
          </cell>
          <cell r="C49" t="str">
            <v>同軸ｹｰﾌﾞﾙ(30m接栓付)</v>
          </cell>
          <cell r="D49">
            <v>5300</v>
          </cell>
          <cell r="E49">
            <v>3290</v>
          </cell>
          <cell r="F49">
            <v>1E-3</v>
          </cell>
          <cell r="H49">
            <v>1980</v>
          </cell>
          <cell r="I49">
            <v>0</v>
          </cell>
          <cell r="J49" t="str">
            <v>巻</v>
          </cell>
        </row>
        <row r="50">
          <cell r="B50" t="str">
            <v>5C-2V</v>
          </cell>
          <cell r="C50" t="str">
            <v>同軸ｹｰﾌﾞﾙ</v>
          </cell>
          <cell r="D50">
            <v>0</v>
          </cell>
          <cell r="E50">
            <v>58</v>
          </cell>
          <cell r="F50">
            <v>2.5000000000000001E-2</v>
          </cell>
          <cell r="H50">
            <v>37</v>
          </cell>
          <cell r="I50">
            <v>0</v>
          </cell>
          <cell r="J50" t="str">
            <v>m</v>
          </cell>
        </row>
        <row r="51">
          <cell r="B51" t="str">
            <v>5C-2V(F)</v>
          </cell>
          <cell r="C51" t="str">
            <v>同軸ｹｰﾌﾞﾙ</v>
          </cell>
          <cell r="D51">
            <v>0</v>
          </cell>
          <cell r="E51">
            <v>46</v>
          </cell>
          <cell r="F51">
            <v>2.5000000000000001E-2</v>
          </cell>
          <cell r="H51">
            <v>30</v>
          </cell>
          <cell r="I51">
            <v>0</v>
          </cell>
          <cell r="J51" t="str">
            <v>m</v>
          </cell>
        </row>
        <row r="52">
          <cell r="B52" t="str">
            <v>5C-FV</v>
          </cell>
          <cell r="C52" t="str">
            <v>同軸ｹｰﾌﾞﾙ</v>
          </cell>
          <cell r="D52">
            <v>0</v>
          </cell>
          <cell r="E52">
            <v>53</v>
          </cell>
          <cell r="F52">
            <v>2.5000000000000001E-2</v>
          </cell>
          <cell r="H52">
            <v>32</v>
          </cell>
          <cell r="I52">
            <v>0</v>
          </cell>
          <cell r="J52" t="str">
            <v>m</v>
          </cell>
        </row>
        <row r="53">
          <cell r="B53" t="str">
            <v>5C-FV-10</v>
          </cell>
          <cell r="C53" t="str">
            <v>同軸ｹｰﾌﾞﾙ(10m)</v>
          </cell>
          <cell r="D53">
            <v>1000</v>
          </cell>
          <cell r="E53">
            <v>620</v>
          </cell>
          <cell r="F53">
            <v>1E-3</v>
          </cell>
          <cell r="H53">
            <v>390</v>
          </cell>
          <cell r="I53">
            <v>0</v>
          </cell>
          <cell r="J53" t="str">
            <v>巻</v>
          </cell>
        </row>
        <row r="54">
          <cell r="B54" t="str">
            <v>5C-FV-100</v>
          </cell>
          <cell r="C54" t="str">
            <v>同軸ｹｰﾌﾞﾙ(100m)</v>
          </cell>
          <cell r="D54">
            <v>0</v>
          </cell>
          <cell r="E54">
            <v>6300</v>
          </cell>
          <cell r="F54">
            <v>1E-3</v>
          </cell>
          <cell r="H54">
            <v>4000</v>
          </cell>
          <cell r="I54">
            <v>0</v>
          </cell>
          <cell r="J54" t="str">
            <v>巻</v>
          </cell>
        </row>
        <row r="55">
          <cell r="B55" t="str">
            <v>5C-FV-15</v>
          </cell>
          <cell r="C55" t="str">
            <v>同軸ｹｰﾌﾞﾙ(15m)</v>
          </cell>
          <cell r="D55">
            <v>1500</v>
          </cell>
          <cell r="E55">
            <v>930</v>
          </cell>
          <cell r="F55">
            <v>1E-3</v>
          </cell>
          <cell r="H55">
            <v>588</v>
          </cell>
          <cell r="I55">
            <v>0</v>
          </cell>
          <cell r="J55" t="str">
            <v>巻</v>
          </cell>
        </row>
        <row r="56">
          <cell r="B56" t="str">
            <v>5C-FV-20</v>
          </cell>
          <cell r="C56" t="str">
            <v>同軸ｹｰﾌﾞﾙ(20m)</v>
          </cell>
          <cell r="D56">
            <v>2000</v>
          </cell>
          <cell r="E56">
            <v>1250</v>
          </cell>
          <cell r="F56">
            <v>1E-3</v>
          </cell>
          <cell r="H56">
            <v>789</v>
          </cell>
          <cell r="I56">
            <v>0</v>
          </cell>
          <cell r="J56" t="str">
            <v>巻</v>
          </cell>
        </row>
        <row r="57">
          <cell r="B57" t="str">
            <v>5C-FV-3</v>
          </cell>
          <cell r="C57" t="str">
            <v>同軸ｹｰﾌﾞﾙ(3m)</v>
          </cell>
          <cell r="D57">
            <v>370</v>
          </cell>
          <cell r="E57">
            <v>230</v>
          </cell>
          <cell r="F57">
            <v>1E-3</v>
          </cell>
          <cell r="H57">
            <v>147</v>
          </cell>
          <cell r="I57">
            <v>0</v>
          </cell>
          <cell r="J57" t="str">
            <v>本</v>
          </cell>
        </row>
        <row r="58">
          <cell r="B58" t="str">
            <v>5C-FV-30</v>
          </cell>
          <cell r="C58" t="str">
            <v>同軸ｹｰﾌﾞﾙ(30m)</v>
          </cell>
          <cell r="D58">
            <v>3000</v>
          </cell>
          <cell r="E58">
            <v>1850</v>
          </cell>
          <cell r="F58">
            <v>1E-3</v>
          </cell>
          <cell r="H58">
            <v>1167</v>
          </cell>
          <cell r="I58">
            <v>0</v>
          </cell>
          <cell r="J58" t="str">
            <v>巻</v>
          </cell>
        </row>
        <row r="59">
          <cell r="B59" t="str">
            <v>5C-FV-5</v>
          </cell>
          <cell r="C59" t="str">
            <v>同軸ｹｰﾌﾞﾙ(5m)</v>
          </cell>
          <cell r="D59">
            <v>570</v>
          </cell>
          <cell r="E59">
            <v>350</v>
          </cell>
          <cell r="F59">
            <v>1E-3</v>
          </cell>
          <cell r="H59">
            <v>222</v>
          </cell>
          <cell r="I59">
            <v>0</v>
          </cell>
          <cell r="J59" t="str">
            <v>本</v>
          </cell>
        </row>
        <row r="60">
          <cell r="B60" t="str">
            <v>5C-FVS</v>
          </cell>
          <cell r="C60" t="str">
            <v>同軸ｹｰﾌﾞﾙ</v>
          </cell>
          <cell r="D60">
            <v>0</v>
          </cell>
          <cell r="E60">
            <v>73</v>
          </cell>
          <cell r="F60">
            <v>1E-3</v>
          </cell>
          <cell r="H60">
            <v>40</v>
          </cell>
          <cell r="I60">
            <v>0</v>
          </cell>
          <cell r="J60" t="str">
            <v>m</v>
          </cell>
        </row>
        <row r="61">
          <cell r="B61" t="str">
            <v>5C-FVS-100</v>
          </cell>
          <cell r="C61" t="str">
            <v>同軸ｹｰﾌﾞﾙ(100m)</v>
          </cell>
          <cell r="D61">
            <v>0</v>
          </cell>
          <cell r="E61">
            <v>7400</v>
          </cell>
          <cell r="F61">
            <v>1E-3</v>
          </cell>
          <cell r="H61">
            <v>4700</v>
          </cell>
          <cell r="I61">
            <v>0</v>
          </cell>
          <cell r="J61" t="str">
            <v>巻</v>
          </cell>
        </row>
        <row r="62">
          <cell r="B62" t="str">
            <v>5C-FVS-10A</v>
          </cell>
          <cell r="C62" t="str">
            <v>同軸ｹｰﾌﾞﾙ(10m接栓付)</v>
          </cell>
          <cell r="D62">
            <v>3800</v>
          </cell>
          <cell r="E62">
            <v>2350</v>
          </cell>
          <cell r="F62">
            <v>1E-3</v>
          </cell>
          <cell r="H62">
            <v>1410</v>
          </cell>
          <cell r="I62">
            <v>0</v>
          </cell>
          <cell r="J62" t="str">
            <v>巻</v>
          </cell>
        </row>
        <row r="63">
          <cell r="B63" t="str">
            <v>5C-FVS-15A</v>
          </cell>
          <cell r="C63" t="str">
            <v>同軸ｹｰﾌﾞﾙ(15m接栓付)</v>
          </cell>
          <cell r="D63">
            <v>4500</v>
          </cell>
          <cell r="E63">
            <v>2800</v>
          </cell>
          <cell r="F63">
            <v>1E-3</v>
          </cell>
          <cell r="H63">
            <v>1680</v>
          </cell>
          <cell r="I63">
            <v>0</v>
          </cell>
          <cell r="J63" t="str">
            <v>巻</v>
          </cell>
        </row>
        <row r="64">
          <cell r="B64" t="str">
            <v>5C-FVS-20A</v>
          </cell>
          <cell r="C64" t="str">
            <v>同軸ｹｰﾌﾞﾙ(20m接栓付)</v>
          </cell>
          <cell r="D64">
            <v>5200</v>
          </cell>
          <cell r="E64">
            <v>3200</v>
          </cell>
          <cell r="F64">
            <v>1E-3</v>
          </cell>
          <cell r="H64">
            <v>1920</v>
          </cell>
          <cell r="I64">
            <v>0</v>
          </cell>
          <cell r="J64" t="str">
            <v>巻</v>
          </cell>
        </row>
        <row r="65">
          <cell r="B65" t="str">
            <v>5C-FVS-30A</v>
          </cell>
          <cell r="C65" t="str">
            <v>同軸ｹｰﾌﾞﾙ(30m接栓付)</v>
          </cell>
          <cell r="D65">
            <v>6800</v>
          </cell>
          <cell r="E65">
            <v>4200</v>
          </cell>
          <cell r="F65">
            <v>1E-3</v>
          </cell>
          <cell r="H65">
            <v>2520</v>
          </cell>
          <cell r="I65">
            <v>0</v>
          </cell>
          <cell r="J65" t="str">
            <v>巻</v>
          </cell>
        </row>
        <row r="66">
          <cell r="B66" t="str">
            <v>5C-HFL-SSF</v>
          </cell>
          <cell r="C66" t="str">
            <v>同軸ｹｰﾌﾞﾙ</v>
          </cell>
          <cell r="D66">
            <v>0</v>
          </cell>
          <cell r="E66">
            <v>135</v>
          </cell>
          <cell r="F66">
            <v>3.2000000000000001E-2</v>
          </cell>
          <cell r="H66">
            <v>74</v>
          </cell>
          <cell r="I66">
            <v>0</v>
          </cell>
          <cell r="J66" t="str">
            <v>m</v>
          </cell>
        </row>
        <row r="67">
          <cell r="B67" t="str">
            <v>5N-13N-3</v>
          </cell>
          <cell r="C67" t="str">
            <v>VHFﾛｰﾁｬﾝﾈﾙ用ｱﾝﾃﾅ</v>
          </cell>
          <cell r="D67">
            <v>4850</v>
          </cell>
          <cell r="E67">
            <v>3000</v>
          </cell>
          <cell r="F67">
            <v>0.6</v>
          </cell>
          <cell r="G67" t="str">
            <v>5EL</v>
          </cell>
          <cell r="H67">
            <v>1810</v>
          </cell>
          <cell r="I67">
            <v>0</v>
          </cell>
          <cell r="J67" t="str">
            <v>本</v>
          </cell>
        </row>
        <row r="68">
          <cell r="B68" t="str">
            <v>5V-112</v>
          </cell>
          <cell r="C68" t="str">
            <v>VHFｵｰﾙﾁｬﾝﾈﾙ用ｱﾝﾃﾅ</v>
          </cell>
          <cell r="D68">
            <v>3650</v>
          </cell>
          <cell r="E68">
            <v>2250</v>
          </cell>
          <cell r="F68">
            <v>0.6</v>
          </cell>
          <cell r="G68" t="str">
            <v>5EL</v>
          </cell>
          <cell r="H68">
            <v>1360</v>
          </cell>
          <cell r="I68">
            <v>0</v>
          </cell>
          <cell r="J68" t="str">
            <v>本</v>
          </cell>
        </row>
        <row r="69">
          <cell r="B69" t="str">
            <v>5V-112UC</v>
          </cell>
          <cell r="C69" t="str">
            <v>VHFｵｰﾙﾁｬﾝﾈﾙ用ｱﾝﾃﾅ</v>
          </cell>
          <cell r="D69">
            <v>4750</v>
          </cell>
          <cell r="E69">
            <v>2950</v>
          </cell>
          <cell r="F69">
            <v>0.6</v>
          </cell>
          <cell r="G69" t="str">
            <v>5EL</v>
          </cell>
          <cell r="H69">
            <v>1785</v>
          </cell>
          <cell r="I69">
            <v>0</v>
          </cell>
          <cell r="J69" t="str">
            <v>本</v>
          </cell>
        </row>
        <row r="70">
          <cell r="B70" t="str">
            <v>5V-412</v>
          </cell>
          <cell r="C70" t="str">
            <v>VHFﾊｲﾁｬﾝﾈﾙ用ｱﾝﾃﾅ</v>
          </cell>
          <cell r="D70">
            <v>3550</v>
          </cell>
          <cell r="E70">
            <v>2200</v>
          </cell>
          <cell r="F70">
            <v>0.6</v>
          </cell>
          <cell r="G70" t="str">
            <v>5EL</v>
          </cell>
          <cell r="H70">
            <v>1330</v>
          </cell>
          <cell r="I70">
            <v>0</v>
          </cell>
          <cell r="J70" t="str">
            <v>本</v>
          </cell>
        </row>
        <row r="71">
          <cell r="B71" t="str">
            <v>5V-412U</v>
          </cell>
          <cell r="C71" t="str">
            <v>VHFﾊｲﾁｬﾝﾈﾙ用ｱﾝﾃﾅ</v>
          </cell>
          <cell r="D71">
            <v>4700</v>
          </cell>
          <cell r="E71">
            <v>2900</v>
          </cell>
          <cell r="F71">
            <v>0.6</v>
          </cell>
          <cell r="G71" t="str">
            <v>5EL</v>
          </cell>
          <cell r="H71">
            <v>1755</v>
          </cell>
          <cell r="I71">
            <v>0</v>
          </cell>
          <cell r="J71" t="str">
            <v>本</v>
          </cell>
        </row>
        <row r="72">
          <cell r="B72" t="str">
            <v>5V-F3WN</v>
          </cell>
          <cell r="C72" t="str">
            <v>FM/VHFﾊｲﾁｬﾝﾈﾙ用ｱﾝﾃﾅ</v>
          </cell>
          <cell r="D72">
            <v>8950</v>
          </cell>
          <cell r="E72">
            <v>5550</v>
          </cell>
          <cell r="F72">
            <v>0.6</v>
          </cell>
          <cell r="G72" t="str">
            <v>5EL</v>
          </cell>
          <cell r="H72">
            <v>3360</v>
          </cell>
          <cell r="I72">
            <v>0</v>
          </cell>
          <cell r="J72" t="str">
            <v>本</v>
          </cell>
        </row>
        <row r="73">
          <cell r="B73" t="str">
            <v>5Z-112GN</v>
          </cell>
          <cell r="C73" t="str">
            <v>VHFｵｰﾙﾁｬﾝﾈﾙ用ｱﾝﾃﾅ</v>
          </cell>
          <cell r="D73">
            <v>4550</v>
          </cell>
          <cell r="E73">
            <v>2800</v>
          </cell>
          <cell r="F73">
            <v>0.6</v>
          </cell>
          <cell r="G73" t="str">
            <v>5EL</v>
          </cell>
          <cell r="H73">
            <v>1695</v>
          </cell>
          <cell r="I73">
            <v>0</v>
          </cell>
          <cell r="J73" t="str">
            <v>本</v>
          </cell>
        </row>
        <row r="74">
          <cell r="B74" t="str">
            <v>7C-FVS</v>
          </cell>
          <cell r="C74" t="str">
            <v>同軸ｹｰﾌﾞﾙ</v>
          </cell>
          <cell r="D74">
            <v>0</v>
          </cell>
          <cell r="E74">
            <v>154</v>
          </cell>
          <cell r="F74">
            <v>2.7E-2</v>
          </cell>
          <cell r="H74">
            <v>103</v>
          </cell>
          <cell r="I74">
            <v>0</v>
          </cell>
          <cell r="J74" t="str">
            <v>m</v>
          </cell>
        </row>
        <row r="75">
          <cell r="B75" t="str">
            <v>7C-HFL-SSF</v>
          </cell>
          <cell r="C75" t="str">
            <v>同軸ｹｰﾌﾞﾙ</v>
          </cell>
          <cell r="D75">
            <v>0</v>
          </cell>
          <cell r="E75">
            <v>221</v>
          </cell>
          <cell r="F75">
            <v>3.5000000000000003E-2</v>
          </cell>
          <cell r="H75">
            <v>121</v>
          </cell>
          <cell r="I75">
            <v>0</v>
          </cell>
          <cell r="J75" t="str">
            <v>m</v>
          </cell>
        </row>
        <row r="76">
          <cell r="B76" t="str">
            <v>8V-112</v>
          </cell>
          <cell r="C76" t="str">
            <v>VHFｵｰﾙﾁｬﾝﾈﾙ用ｱﾝﾃﾅ</v>
          </cell>
          <cell r="D76">
            <v>4750</v>
          </cell>
          <cell r="E76">
            <v>2950</v>
          </cell>
          <cell r="F76">
            <v>0.6</v>
          </cell>
          <cell r="G76" t="str">
            <v>8EL</v>
          </cell>
          <cell r="H76">
            <v>1710</v>
          </cell>
          <cell r="I76">
            <v>0</v>
          </cell>
          <cell r="J76" t="str">
            <v>本</v>
          </cell>
        </row>
        <row r="77">
          <cell r="B77" t="str">
            <v>8V-112-2</v>
          </cell>
          <cell r="C77" t="str">
            <v>VHFｵｰﾙﾁｬﾝﾈﾙ用ｱﾝﾃﾅ</v>
          </cell>
          <cell r="D77">
            <v>5250</v>
          </cell>
          <cell r="E77">
            <v>3250</v>
          </cell>
          <cell r="F77">
            <v>0.6</v>
          </cell>
          <cell r="G77" t="str">
            <v>8EL</v>
          </cell>
          <cell r="H77">
            <v>1970</v>
          </cell>
          <cell r="I77">
            <v>0</v>
          </cell>
          <cell r="J77" t="str">
            <v>本</v>
          </cell>
        </row>
        <row r="78">
          <cell r="B78" t="str">
            <v>8V-112A</v>
          </cell>
          <cell r="C78" t="str">
            <v>VHFｵｰﾙﾁｬﾝﾈﾙ用ｱﾝﾃﾅ</v>
          </cell>
          <cell r="D78">
            <v>4650</v>
          </cell>
          <cell r="E78">
            <v>2900</v>
          </cell>
          <cell r="F78">
            <v>0.6</v>
          </cell>
          <cell r="G78" t="str">
            <v>8EL</v>
          </cell>
          <cell r="H78">
            <v>1755</v>
          </cell>
          <cell r="I78">
            <v>0</v>
          </cell>
          <cell r="J78" t="str">
            <v>本</v>
          </cell>
        </row>
        <row r="79">
          <cell r="B79" t="str">
            <v>8V-112S</v>
          </cell>
          <cell r="C79" t="str">
            <v>VHFｵｰﾙﾁｬﾝﾈﾙ用ｱﾝﾃﾅ</v>
          </cell>
          <cell r="D79">
            <v>11800</v>
          </cell>
          <cell r="E79">
            <v>7300</v>
          </cell>
          <cell r="F79">
            <v>0.6</v>
          </cell>
          <cell r="G79" t="str">
            <v>8EL</v>
          </cell>
          <cell r="H79">
            <v>4425</v>
          </cell>
          <cell r="I79">
            <v>0</v>
          </cell>
          <cell r="J79" t="str">
            <v>本</v>
          </cell>
        </row>
        <row r="80">
          <cell r="B80" t="str">
            <v>8V-112UC</v>
          </cell>
          <cell r="C80" t="str">
            <v>VHFｵｰﾙﾁｬﾝﾈﾙ用ｱﾝﾃﾅ</v>
          </cell>
          <cell r="D80">
            <v>6100</v>
          </cell>
          <cell r="E80">
            <v>3800</v>
          </cell>
          <cell r="F80">
            <v>0.6</v>
          </cell>
          <cell r="G80" t="str">
            <v>8EL</v>
          </cell>
          <cell r="H80">
            <v>2295</v>
          </cell>
          <cell r="I80">
            <v>0</v>
          </cell>
          <cell r="J80" t="str">
            <v>本</v>
          </cell>
        </row>
        <row r="81">
          <cell r="B81" t="str">
            <v>8V-112WN</v>
          </cell>
          <cell r="C81" t="str">
            <v>VHFｵｰﾙﾁｬﾝﾈﾙ用ｱﾝﾃﾅ</v>
          </cell>
          <cell r="D81">
            <v>7250</v>
          </cell>
          <cell r="E81">
            <v>4500</v>
          </cell>
          <cell r="F81">
            <v>0.6</v>
          </cell>
          <cell r="G81" t="str">
            <v>8EL</v>
          </cell>
          <cell r="H81">
            <v>2730</v>
          </cell>
          <cell r="I81">
            <v>0</v>
          </cell>
          <cell r="J81" t="str">
            <v>本</v>
          </cell>
        </row>
        <row r="82">
          <cell r="B82" t="str">
            <v>8V-412</v>
          </cell>
          <cell r="C82" t="str">
            <v>VHFﾛｰﾁｬﾝﾈﾙ用ｱﾝﾃﾅ</v>
          </cell>
          <cell r="D82">
            <v>4650</v>
          </cell>
          <cell r="E82">
            <v>2900</v>
          </cell>
          <cell r="F82">
            <v>0.6</v>
          </cell>
          <cell r="G82" t="str">
            <v>8EL</v>
          </cell>
          <cell r="H82">
            <v>1755</v>
          </cell>
          <cell r="I82">
            <v>0</v>
          </cell>
          <cell r="J82" t="str">
            <v>本</v>
          </cell>
        </row>
        <row r="83">
          <cell r="B83" t="str">
            <v>8V-412U-4</v>
          </cell>
          <cell r="C83" t="str">
            <v>VHFﾛｰﾁｬﾝﾈﾙ用ｱﾝﾃﾅ</v>
          </cell>
          <cell r="D83">
            <v>6400</v>
          </cell>
          <cell r="E83">
            <v>3970</v>
          </cell>
          <cell r="F83">
            <v>0.6</v>
          </cell>
          <cell r="G83" t="str">
            <v>8EL</v>
          </cell>
          <cell r="H83">
            <v>2405</v>
          </cell>
          <cell r="I83">
            <v>0</v>
          </cell>
          <cell r="J83" t="str">
            <v>本</v>
          </cell>
        </row>
        <row r="84">
          <cell r="B84" t="str">
            <v>8V-412WN</v>
          </cell>
          <cell r="C84" t="str">
            <v>VHFｵｰﾙﾁｬﾝﾈﾙ用ｱﾝﾃﾅ</v>
          </cell>
          <cell r="D84">
            <v>8200</v>
          </cell>
          <cell r="E84">
            <v>5100</v>
          </cell>
          <cell r="F84">
            <v>0.6</v>
          </cell>
          <cell r="G84" t="str">
            <v>8EL</v>
          </cell>
          <cell r="H84">
            <v>3095</v>
          </cell>
          <cell r="I84">
            <v>0</v>
          </cell>
          <cell r="J84" t="str">
            <v>本</v>
          </cell>
        </row>
        <row r="85">
          <cell r="B85" t="str">
            <v>8V-912-1</v>
          </cell>
          <cell r="C85" t="str">
            <v>VHFﾊｲﾁｬﾝﾈﾙ用ｱﾝﾃﾅ</v>
          </cell>
          <cell r="D85">
            <v>4850</v>
          </cell>
          <cell r="E85">
            <v>3000</v>
          </cell>
          <cell r="F85">
            <v>0.6</v>
          </cell>
          <cell r="G85" t="str">
            <v>8EL</v>
          </cell>
          <cell r="H85">
            <v>1810</v>
          </cell>
          <cell r="I85">
            <v>0</v>
          </cell>
          <cell r="J85" t="str">
            <v>本</v>
          </cell>
        </row>
        <row r="86">
          <cell r="B86" t="str">
            <v>8W-112T</v>
          </cell>
          <cell r="C86" t="str">
            <v>ﾌﾗｯﾀ障害対策ｱﾝﾃﾅ</v>
          </cell>
          <cell r="D86">
            <v>13400</v>
          </cell>
          <cell r="E86">
            <v>8300</v>
          </cell>
          <cell r="F86">
            <v>1.7</v>
          </cell>
          <cell r="G86" t="str">
            <v>8EL ※</v>
          </cell>
          <cell r="I86">
            <v>0</v>
          </cell>
          <cell r="J86" t="str">
            <v>本</v>
          </cell>
        </row>
        <row r="87">
          <cell r="B87" t="str">
            <v>8Z-112GN</v>
          </cell>
          <cell r="C87" t="str">
            <v>VHFｵｰﾙﾁｬﾝﾈﾙ用ｱﾝﾃﾅ</v>
          </cell>
          <cell r="D87">
            <v>6000</v>
          </cell>
          <cell r="E87">
            <v>3700</v>
          </cell>
          <cell r="F87">
            <v>0.6</v>
          </cell>
          <cell r="G87" t="str">
            <v>8EL</v>
          </cell>
          <cell r="H87">
            <v>2235</v>
          </cell>
          <cell r="I87">
            <v>0</v>
          </cell>
          <cell r="J87" t="str">
            <v>本</v>
          </cell>
        </row>
        <row r="88">
          <cell r="B88" t="str">
            <v>8Z-48N-3</v>
          </cell>
          <cell r="C88" t="str">
            <v>VHFﾊｲﾁｬﾝﾈﾙ用ｱﾝﾃﾅ</v>
          </cell>
          <cell r="D88">
            <v>5200</v>
          </cell>
          <cell r="E88">
            <v>3200</v>
          </cell>
          <cell r="F88">
            <v>0.6</v>
          </cell>
          <cell r="G88" t="str">
            <v>8EL</v>
          </cell>
          <cell r="H88">
            <v>1930</v>
          </cell>
          <cell r="I88">
            <v>0</v>
          </cell>
          <cell r="J88" t="str">
            <v>本</v>
          </cell>
        </row>
        <row r="89">
          <cell r="B89" t="str">
            <v>AM-401</v>
          </cell>
          <cell r="C89" t="str">
            <v>AMﾗｼﾞｵ帯ﾌﾞｰｽﾀ</v>
          </cell>
          <cell r="D89">
            <v>70000</v>
          </cell>
          <cell r="E89">
            <v>43400</v>
          </cell>
          <cell r="F89">
            <v>0.7</v>
          </cell>
          <cell r="G89" t="str">
            <v>35dB</v>
          </cell>
          <cell r="H89">
            <v>21295</v>
          </cell>
          <cell r="I89">
            <v>0</v>
          </cell>
          <cell r="J89" t="str">
            <v>台</v>
          </cell>
        </row>
        <row r="90">
          <cell r="B90" t="str">
            <v>AVX-2Y</v>
          </cell>
          <cell r="C90" t="str">
            <v>隣接ﾁｬﾝﾈﾙ混合器</v>
          </cell>
          <cell r="D90">
            <v>67100</v>
          </cell>
          <cell r="E90">
            <v>41600</v>
          </cell>
          <cell r="F90">
            <v>0.3</v>
          </cell>
          <cell r="G90" t="str">
            <v>指定1波用</v>
          </cell>
          <cell r="H90">
            <v>22395</v>
          </cell>
          <cell r="I90">
            <v>0</v>
          </cell>
          <cell r="J90" t="str">
            <v>個</v>
          </cell>
        </row>
        <row r="91">
          <cell r="B91" t="str">
            <v>AVX-3Y</v>
          </cell>
          <cell r="C91" t="str">
            <v>隣接ﾁｬﾝﾈﾙ混合器</v>
          </cell>
          <cell r="D91">
            <v>89500</v>
          </cell>
          <cell r="E91">
            <v>55500</v>
          </cell>
          <cell r="F91">
            <v>0.6</v>
          </cell>
          <cell r="G91" t="str">
            <v>指定2波用</v>
          </cell>
          <cell r="H91">
            <v>28390</v>
          </cell>
          <cell r="I91">
            <v>0</v>
          </cell>
          <cell r="J91" t="str">
            <v>個</v>
          </cell>
        </row>
        <row r="92">
          <cell r="B92" t="str">
            <v>BA-3RM</v>
          </cell>
          <cell r="C92" t="str">
            <v>UHF･VHF帯CATV用ｱﾝﾌﾟ</v>
          </cell>
          <cell r="D92">
            <v>238000</v>
          </cell>
          <cell r="E92">
            <v>148000</v>
          </cell>
          <cell r="F92">
            <v>1.1000000000000001</v>
          </cell>
          <cell r="G92" t="str">
            <v>E3形</v>
          </cell>
          <cell r="H92">
            <v>72625</v>
          </cell>
          <cell r="I92">
            <v>0</v>
          </cell>
          <cell r="J92" t="str">
            <v>台</v>
          </cell>
        </row>
        <row r="93">
          <cell r="B93" t="str">
            <v>BA-4002</v>
          </cell>
          <cell r="C93" t="str">
            <v>300MHz帯CATV用ｱﾝﾌﾟ</v>
          </cell>
          <cell r="D93">
            <v>303000</v>
          </cell>
          <cell r="E93">
            <v>188000</v>
          </cell>
          <cell r="F93">
            <v>1.1000000000000001</v>
          </cell>
          <cell r="G93" t="str">
            <v>E3形</v>
          </cell>
          <cell r="H93">
            <v>97105</v>
          </cell>
          <cell r="I93">
            <v>0</v>
          </cell>
          <cell r="J93" t="str">
            <v>台</v>
          </cell>
        </row>
        <row r="94">
          <cell r="B94" t="str">
            <v>BA-4Y</v>
          </cell>
          <cell r="C94" t="str">
            <v>250MHz帯CATV用ｱﾝﾌﾟ</v>
          </cell>
          <cell r="D94">
            <v>231000</v>
          </cell>
          <cell r="E94">
            <v>143000</v>
          </cell>
          <cell r="F94">
            <v>1.1000000000000001</v>
          </cell>
          <cell r="G94" t="str">
            <v>E3形 TCV規格相当品</v>
          </cell>
          <cell r="H94">
            <v>70170</v>
          </cell>
          <cell r="I94">
            <v>0</v>
          </cell>
          <cell r="J94" t="str">
            <v>台</v>
          </cell>
        </row>
        <row r="95">
          <cell r="B95" t="str">
            <v>BCD-72L</v>
          </cell>
          <cell r="C95" t="str">
            <v>2分配器</v>
          </cell>
          <cell r="D95">
            <v>4400</v>
          </cell>
          <cell r="E95">
            <v>2730</v>
          </cell>
          <cell r="F95">
            <v>0.23</v>
          </cell>
          <cell r="G95" t="str">
            <v>全端子通電</v>
          </cell>
          <cell r="H95">
            <v>1257</v>
          </cell>
          <cell r="I95">
            <v>0</v>
          </cell>
          <cell r="J95" t="str">
            <v>個</v>
          </cell>
        </row>
        <row r="96">
          <cell r="B96" t="str">
            <v>BCD-72L-B</v>
          </cell>
          <cell r="C96" t="str">
            <v>2分配器</v>
          </cell>
          <cell r="D96">
            <v>4100</v>
          </cell>
          <cell r="E96">
            <v>2540</v>
          </cell>
          <cell r="F96">
            <v>0.23</v>
          </cell>
          <cell r="G96" t="str">
            <v>全端子通電</v>
          </cell>
          <cell r="H96">
            <v>1112</v>
          </cell>
          <cell r="I96">
            <v>0</v>
          </cell>
          <cell r="J96" t="str">
            <v>個</v>
          </cell>
        </row>
        <row r="97">
          <cell r="B97" t="str">
            <v>BCD-73L</v>
          </cell>
          <cell r="C97" t="str">
            <v>3分配器</v>
          </cell>
          <cell r="D97">
            <v>5600</v>
          </cell>
          <cell r="E97">
            <v>3470</v>
          </cell>
          <cell r="F97">
            <v>0.23</v>
          </cell>
          <cell r="G97" t="str">
            <v>全端子通電</v>
          </cell>
          <cell r="H97">
            <v>1603</v>
          </cell>
          <cell r="I97">
            <v>0</v>
          </cell>
          <cell r="J97" t="str">
            <v>個</v>
          </cell>
        </row>
        <row r="98">
          <cell r="B98" t="str">
            <v>BCD-73L-B</v>
          </cell>
          <cell r="C98" t="str">
            <v>3分配器</v>
          </cell>
          <cell r="D98">
            <v>5200</v>
          </cell>
          <cell r="E98">
            <v>3220</v>
          </cell>
          <cell r="F98">
            <v>0.23</v>
          </cell>
          <cell r="G98" t="str">
            <v>全端子通電</v>
          </cell>
          <cell r="H98">
            <v>1401</v>
          </cell>
          <cell r="I98">
            <v>0</v>
          </cell>
          <cell r="J98" t="str">
            <v>個</v>
          </cell>
        </row>
        <row r="99">
          <cell r="B99" t="str">
            <v>BCD-74L</v>
          </cell>
          <cell r="C99" t="str">
            <v>4分配器</v>
          </cell>
          <cell r="D99">
            <v>6700</v>
          </cell>
          <cell r="E99">
            <v>4150</v>
          </cell>
          <cell r="F99">
            <v>0.23</v>
          </cell>
          <cell r="G99" t="str">
            <v>全端子通電</v>
          </cell>
          <cell r="H99">
            <v>1950</v>
          </cell>
          <cell r="I99">
            <v>0</v>
          </cell>
          <cell r="J99" t="str">
            <v>個</v>
          </cell>
        </row>
        <row r="100">
          <cell r="B100" t="str">
            <v>BCD-74L-B</v>
          </cell>
          <cell r="C100" t="str">
            <v>4分配器</v>
          </cell>
          <cell r="D100">
            <v>6350</v>
          </cell>
          <cell r="E100">
            <v>3940</v>
          </cell>
          <cell r="F100">
            <v>0.23</v>
          </cell>
          <cell r="G100" t="str">
            <v>全端子通電</v>
          </cell>
          <cell r="H100">
            <v>1835</v>
          </cell>
          <cell r="I100">
            <v>0</v>
          </cell>
          <cell r="J100" t="str">
            <v>個</v>
          </cell>
        </row>
        <row r="101">
          <cell r="B101" t="str">
            <v>BCD-76L</v>
          </cell>
          <cell r="C101" t="str">
            <v>6分配器</v>
          </cell>
          <cell r="D101">
            <v>11700</v>
          </cell>
          <cell r="E101">
            <v>7250</v>
          </cell>
          <cell r="F101">
            <v>0.23</v>
          </cell>
          <cell r="G101" t="str">
            <v>全端子通電</v>
          </cell>
          <cell r="H101">
            <v>3410</v>
          </cell>
          <cell r="I101">
            <v>0</v>
          </cell>
          <cell r="J101" t="str">
            <v>個</v>
          </cell>
        </row>
        <row r="102">
          <cell r="B102" t="str">
            <v>BCM-77-7N</v>
          </cell>
          <cell r="C102" t="str">
            <v>直列ﾕﾆｯﾄ(中間用)</v>
          </cell>
          <cell r="D102">
            <v>5800</v>
          </cell>
          <cell r="E102">
            <v>3600</v>
          </cell>
          <cell r="F102">
            <v>0.15</v>
          </cell>
          <cell r="G102" t="str">
            <v>高ｼｰﾙﾄﾞ型</v>
          </cell>
          <cell r="H102">
            <v>1690</v>
          </cell>
          <cell r="I102">
            <v>0</v>
          </cell>
          <cell r="J102" t="str">
            <v>個</v>
          </cell>
        </row>
        <row r="103">
          <cell r="B103" t="str">
            <v>BCM-77N</v>
          </cell>
          <cell r="C103" t="str">
            <v>壁面ﾃﾚﾋﾞ端子</v>
          </cell>
          <cell r="D103">
            <v>4750</v>
          </cell>
          <cell r="E103">
            <v>2950</v>
          </cell>
          <cell r="F103">
            <v>0.15</v>
          </cell>
          <cell r="G103" t="str">
            <v>高ｼｰﾙﾄﾞ型</v>
          </cell>
          <cell r="H103">
            <v>1330</v>
          </cell>
          <cell r="I103">
            <v>0</v>
          </cell>
          <cell r="J103" t="str">
            <v>個</v>
          </cell>
        </row>
        <row r="104">
          <cell r="B104" t="str">
            <v>BCM-7-7N</v>
          </cell>
          <cell r="C104" t="str">
            <v>直列ﾕﾆｯﾄ(中間用)</v>
          </cell>
          <cell r="D104">
            <v>5050</v>
          </cell>
          <cell r="E104">
            <v>3130</v>
          </cell>
          <cell r="F104">
            <v>0.15</v>
          </cell>
          <cell r="G104" t="str">
            <v>高ｼｰﾙﾄﾞ型</v>
          </cell>
          <cell r="H104">
            <v>1475</v>
          </cell>
          <cell r="I104">
            <v>0</v>
          </cell>
          <cell r="J104" t="str">
            <v>個</v>
          </cell>
        </row>
        <row r="105">
          <cell r="B105" t="str">
            <v>BCM-77-RN</v>
          </cell>
          <cell r="C105" t="str">
            <v>直列ﾕﾆｯﾄ(端末用)</v>
          </cell>
          <cell r="D105">
            <v>5150</v>
          </cell>
          <cell r="E105">
            <v>3190</v>
          </cell>
          <cell r="F105">
            <v>0.15</v>
          </cell>
          <cell r="G105" t="str">
            <v>高ｼｰﾙﾄﾞ型</v>
          </cell>
          <cell r="H105">
            <v>1500</v>
          </cell>
          <cell r="I105">
            <v>0</v>
          </cell>
          <cell r="J105" t="str">
            <v>個</v>
          </cell>
        </row>
        <row r="106">
          <cell r="B106" t="str">
            <v>BCM-7L-7N</v>
          </cell>
          <cell r="C106" t="str">
            <v>直列ﾕﾆｯﾄ(中間用)</v>
          </cell>
          <cell r="D106">
            <v>5050</v>
          </cell>
          <cell r="E106">
            <v>3130</v>
          </cell>
          <cell r="F106">
            <v>0.15</v>
          </cell>
          <cell r="G106" t="str">
            <v>高ｼｰﾙﾄﾞ型</v>
          </cell>
          <cell r="H106">
            <v>1475</v>
          </cell>
          <cell r="I106">
            <v>0</v>
          </cell>
          <cell r="J106" t="str">
            <v>個</v>
          </cell>
        </row>
        <row r="107">
          <cell r="B107" t="str">
            <v>BCM-7LN</v>
          </cell>
          <cell r="C107" t="str">
            <v>壁面ﾃﾚﾋﾞ端子</v>
          </cell>
          <cell r="D107">
            <v>3900</v>
          </cell>
          <cell r="E107">
            <v>2420</v>
          </cell>
          <cell r="F107">
            <v>0.15</v>
          </cell>
          <cell r="G107" t="str">
            <v>高ｼｰﾙﾄﾞ型</v>
          </cell>
          <cell r="H107">
            <v>1140</v>
          </cell>
          <cell r="I107">
            <v>0</v>
          </cell>
          <cell r="J107" t="str">
            <v>個</v>
          </cell>
        </row>
        <row r="108">
          <cell r="B108" t="str">
            <v>BCM-7L-RN</v>
          </cell>
          <cell r="C108" t="str">
            <v>直列ﾕﾆｯﾄ(端末用)</v>
          </cell>
          <cell r="D108">
            <v>4400</v>
          </cell>
          <cell r="E108">
            <v>2730</v>
          </cell>
          <cell r="F108">
            <v>0.15</v>
          </cell>
          <cell r="G108" t="str">
            <v>高ｼｰﾙﾄﾞ型</v>
          </cell>
          <cell r="H108">
            <v>1285</v>
          </cell>
          <cell r="I108">
            <v>0</v>
          </cell>
          <cell r="J108" t="str">
            <v>個</v>
          </cell>
        </row>
        <row r="109">
          <cell r="B109" t="str">
            <v>BCM-7N</v>
          </cell>
          <cell r="C109" t="str">
            <v>壁面ﾃﾚﾋﾞ端子</v>
          </cell>
          <cell r="D109">
            <v>3900</v>
          </cell>
          <cell r="E109">
            <v>2420</v>
          </cell>
          <cell r="F109">
            <v>0.15</v>
          </cell>
          <cell r="G109" t="str">
            <v>高ｼｰﾙﾄﾞ型</v>
          </cell>
          <cell r="H109">
            <v>1095</v>
          </cell>
          <cell r="I109">
            <v>0</v>
          </cell>
          <cell r="J109" t="str">
            <v>個</v>
          </cell>
        </row>
        <row r="110">
          <cell r="B110" t="str">
            <v>BCM-7-RN</v>
          </cell>
          <cell r="C110" t="str">
            <v>直列ﾕﾆｯﾄ(端末用)</v>
          </cell>
          <cell r="D110">
            <v>4400</v>
          </cell>
          <cell r="E110">
            <v>2730</v>
          </cell>
          <cell r="F110">
            <v>0.15</v>
          </cell>
          <cell r="G110" t="str">
            <v>高ｼｰﾙﾄﾞ型</v>
          </cell>
          <cell r="H110">
            <v>1285</v>
          </cell>
          <cell r="I110">
            <v>0</v>
          </cell>
          <cell r="J110" t="str">
            <v>個</v>
          </cell>
        </row>
        <row r="111">
          <cell r="B111" t="str">
            <v>BM-311A</v>
          </cell>
          <cell r="C111" t="str">
            <v>UHF･VHF/FMﾌﾞｰｽﾀ</v>
          </cell>
          <cell r="D111">
            <v>13800</v>
          </cell>
          <cell r="E111">
            <v>8560</v>
          </cell>
          <cell r="F111">
            <v>0.7</v>
          </cell>
          <cell r="G111" t="str">
            <v>30dB</v>
          </cell>
          <cell r="H111">
            <v>3566</v>
          </cell>
          <cell r="I111">
            <v>0</v>
          </cell>
          <cell r="J111" t="str">
            <v>台</v>
          </cell>
        </row>
        <row r="112">
          <cell r="B112" t="str">
            <v>BM-311A-B</v>
          </cell>
          <cell r="C112" t="str">
            <v>UHF･VHF/FMﾌﾞｰｽﾀ</v>
          </cell>
          <cell r="D112">
            <v>14000</v>
          </cell>
          <cell r="E112">
            <v>8680</v>
          </cell>
          <cell r="F112">
            <v>0.7</v>
          </cell>
          <cell r="G112" t="str">
            <v>30dB</v>
          </cell>
          <cell r="H112">
            <v>3735</v>
          </cell>
          <cell r="I112">
            <v>0</v>
          </cell>
          <cell r="J112" t="str">
            <v>台</v>
          </cell>
        </row>
        <row r="113">
          <cell r="B113" t="str">
            <v>BM-312A</v>
          </cell>
          <cell r="C113" t="str">
            <v>UHF･VHF/FMﾌﾞｰｽﾀ</v>
          </cell>
          <cell r="D113">
            <v>12700</v>
          </cell>
          <cell r="E113">
            <v>7870</v>
          </cell>
          <cell r="F113">
            <v>0.7</v>
          </cell>
          <cell r="G113" t="str">
            <v>30dB</v>
          </cell>
          <cell r="H113">
            <v>3563</v>
          </cell>
          <cell r="I113">
            <v>0</v>
          </cell>
          <cell r="J113" t="str">
            <v>台</v>
          </cell>
        </row>
        <row r="114">
          <cell r="B114" t="str">
            <v>BM-3AE3</v>
          </cell>
          <cell r="C114" t="str">
            <v>UHF･VHF3分配ﾌﾞｰｽﾀ</v>
          </cell>
          <cell r="D114">
            <v>14500</v>
          </cell>
          <cell r="E114">
            <v>9000</v>
          </cell>
          <cell r="F114">
            <v>0.7</v>
          </cell>
          <cell r="G114" t="str">
            <v>25dB</v>
          </cell>
          <cell r="H114">
            <v>4850</v>
          </cell>
          <cell r="I114">
            <v>0</v>
          </cell>
          <cell r="J114" t="str">
            <v>台</v>
          </cell>
        </row>
        <row r="115">
          <cell r="B115" t="str">
            <v>BM-411A</v>
          </cell>
          <cell r="C115" t="str">
            <v>UHF･VHF/FMﾌﾞｰｽﾀ</v>
          </cell>
          <cell r="D115">
            <v>20300</v>
          </cell>
          <cell r="E115">
            <v>12600</v>
          </cell>
          <cell r="F115">
            <v>0.7</v>
          </cell>
          <cell r="G115" t="str">
            <v>35dB</v>
          </cell>
          <cell r="H115">
            <v>5751</v>
          </cell>
          <cell r="I115">
            <v>0</v>
          </cell>
          <cell r="J115" t="str">
            <v>台</v>
          </cell>
        </row>
        <row r="116">
          <cell r="B116" t="str">
            <v>BN-F7</v>
          </cell>
          <cell r="C116" t="str">
            <v>BN-F形接栓</v>
          </cell>
          <cell r="D116">
            <v>650</v>
          </cell>
          <cell r="E116">
            <v>400</v>
          </cell>
          <cell r="F116">
            <v>1.2E-2</v>
          </cell>
          <cell r="G116" t="str">
            <v>ﾊﾞｲｵｴﾌ</v>
          </cell>
          <cell r="H116">
            <v>214</v>
          </cell>
          <cell r="I116">
            <v>0</v>
          </cell>
          <cell r="J116" t="str">
            <v>個</v>
          </cell>
        </row>
        <row r="117">
          <cell r="B117" t="str">
            <v>BN-F4</v>
          </cell>
          <cell r="C117" t="str">
            <v>BN-F形接栓</v>
          </cell>
          <cell r="D117">
            <v>300</v>
          </cell>
          <cell r="E117">
            <v>185</v>
          </cell>
          <cell r="F117">
            <v>1.2E-2</v>
          </cell>
          <cell r="G117" t="str">
            <v>ﾊﾞｲｵｴﾌ</v>
          </cell>
          <cell r="H117">
            <v>83</v>
          </cell>
          <cell r="I117">
            <v>0</v>
          </cell>
          <cell r="J117" t="str">
            <v>個</v>
          </cell>
        </row>
        <row r="118">
          <cell r="B118" t="str">
            <v>BN-F5</v>
          </cell>
          <cell r="C118" t="str">
            <v>BN-F形接栓</v>
          </cell>
          <cell r="D118">
            <v>480</v>
          </cell>
          <cell r="E118">
            <v>300</v>
          </cell>
          <cell r="F118">
            <v>1.2E-2</v>
          </cell>
          <cell r="G118" t="str">
            <v>ﾊﾞｲｵｴﾌ</v>
          </cell>
          <cell r="H118">
            <v>80</v>
          </cell>
          <cell r="I118">
            <v>0</v>
          </cell>
          <cell r="J118" t="str">
            <v>個</v>
          </cell>
        </row>
        <row r="119">
          <cell r="B119" t="str">
            <v>BNU-1001</v>
          </cell>
          <cell r="C119" t="str">
            <v>入力BONﾕﾆｯﾄ</v>
          </cell>
          <cell r="D119">
            <v>6800</v>
          </cell>
          <cell r="E119">
            <v>4200</v>
          </cell>
          <cell r="F119">
            <v>0.15</v>
          </cell>
          <cell r="G119" t="str">
            <v>1dB</v>
          </cell>
          <cell r="H119">
            <v>2520</v>
          </cell>
          <cell r="I119">
            <v>0</v>
          </cell>
          <cell r="J119" t="str">
            <v>個</v>
          </cell>
        </row>
        <row r="120">
          <cell r="B120" t="str">
            <v>BNU-1002</v>
          </cell>
          <cell r="C120" t="str">
            <v>入力BONﾕﾆｯﾄ</v>
          </cell>
          <cell r="D120">
            <v>6800</v>
          </cell>
          <cell r="E120">
            <v>4200</v>
          </cell>
          <cell r="F120">
            <v>0.15</v>
          </cell>
          <cell r="G120" t="str">
            <v>2dB</v>
          </cell>
          <cell r="H120">
            <v>2520</v>
          </cell>
          <cell r="I120">
            <v>0</v>
          </cell>
          <cell r="J120" t="str">
            <v>個</v>
          </cell>
        </row>
        <row r="121">
          <cell r="B121" t="str">
            <v>BNU-1003</v>
          </cell>
          <cell r="C121" t="str">
            <v>入力BONﾕﾆｯﾄ</v>
          </cell>
          <cell r="D121">
            <v>6800</v>
          </cell>
          <cell r="E121">
            <v>4200</v>
          </cell>
          <cell r="F121">
            <v>0.15</v>
          </cell>
          <cell r="G121" t="str">
            <v>3dB</v>
          </cell>
          <cell r="H121">
            <v>2520</v>
          </cell>
          <cell r="I121">
            <v>0</v>
          </cell>
          <cell r="J121" t="str">
            <v>個</v>
          </cell>
        </row>
        <row r="122">
          <cell r="B122" t="str">
            <v>BNU-1004</v>
          </cell>
          <cell r="C122" t="str">
            <v>入力BONﾕﾆｯﾄ</v>
          </cell>
          <cell r="D122">
            <v>6800</v>
          </cell>
          <cell r="E122">
            <v>4200</v>
          </cell>
          <cell r="F122">
            <v>0.15</v>
          </cell>
          <cell r="G122" t="str">
            <v>4dB</v>
          </cell>
          <cell r="H122">
            <v>2520</v>
          </cell>
          <cell r="I122">
            <v>0</v>
          </cell>
          <cell r="J122" t="str">
            <v>個</v>
          </cell>
        </row>
        <row r="123">
          <cell r="B123" t="str">
            <v>BNU-1005</v>
          </cell>
          <cell r="C123" t="str">
            <v>入力BONﾕﾆｯﾄ</v>
          </cell>
          <cell r="D123">
            <v>6800</v>
          </cell>
          <cell r="E123">
            <v>4200</v>
          </cell>
          <cell r="F123">
            <v>0.15</v>
          </cell>
          <cell r="G123" t="str">
            <v>5dB</v>
          </cell>
          <cell r="H123">
            <v>2520</v>
          </cell>
          <cell r="I123">
            <v>0</v>
          </cell>
          <cell r="J123" t="str">
            <v>個</v>
          </cell>
        </row>
        <row r="124">
          <cell r="B124" t="str">
            <v>BNU-1006</v>
          </cell>
          <cell r="C124" t="str">
            <v>入力BONﾕﾆｯﾄ</v>
          </cell>
          <cell r="D124">
            <v>6800</v>
          </cell>
          <cell r="E124">
            <v>4200</v>
          </cell>
          <cell r="F124">
            <v>0.15</v>
          </cell>
          <cell r="G124" t="str">
            <v>6dB</v>
          </cell>
          <cell r="H124">
            <v>2520</v>
          </cell>
          <cell r="I124">
            <v>0</v>
          </cell>
          <cell r="J124" t="str">
            <v>個</v>
          </cell>
        </row>
        <row r="125">
          <cell r="B125" t="str">
            <v>BNU-1007</v>
          </cell>
          <cell r="C125" t="str">
            <v>入力BONﾕﾆｯﾄ</v>
          </cell>
          <cell r="D125">
            <v>6800</v>
          </cell>
          <cell r="E125">
            <v>4200</v>
          </cell>
          <cell r="F125">
            <v>0.15</v>
          </cell>
          <cell r="G125" t="str">
            <v>7dB</v>
          </cell>
          <cell r="H125">
            <v>2520</v>
          </cell>
          <cell r="I125">
            <v>0</v>
          </cell>
          <cell r="J125" t="str">
            <v>個</v>
          </cell>
        </row>
        <row r="126">
          <cell r="B126" t="str">
            <v>BNU-1008</v>
          </cell>
          <cell r="C126" t="str">
            <v>入力BONﾕﾆｯﾄ</v>
          </cell>
          <cell r="D126">
            <v>6800</v>
          </cell>
          <cell r="E126">
            <v>4200</v>
          </cell>
          <cell r="F126">
            <v>0.15</v>
          </cell>
          <cell r="G126" t="str">
            <v>8dB</v>
          </cell>
          <cell r="H126">
            <v>2520</v>
          </cell>
          <cell r="I126">
            <v>0</v>
          </cell>
          <cell r="J126" t="str">
            <v>個</v>
          </cell>
        </row>
        <row r="127">
          <cell r="B127" t="str">
            <v>BNU-1009</v>
          </cell>
          <cell r="C127" t="str">
            <v>入力BONﾕﾆｯﾄ</v>
          </cell>
          <cell r="D127">
            <v>6800</v>
          </cell>
          <cell r="E127">
            <v>4200</v>
          </cell>
          <cell r="F127">
            <v>0.15</v>
          </cell>
          <cell r="G127" t="str">
            <v>9dB</v>
          </cell>
          <cell r="H127">
            <v>2520</v>
          </cell>
          <cell r="I127">
            <v>0</v>
          </cell>
          <cell r="J127" t="str">
            <v>個</v>
          </cell>
        </row>
        <row r="128">
          <cell r="B128" t="str">
            <v>BNU-1010</v>
          </cell>
          <cell r="C128" t="str">
            <v>入力BONﾕﾆｯﾄ</v>
          </cell>
          <cell r="D128">
            <v>6800</v>
          </cell>
          <cell r="E128">
            <v>4200</v>
          </cell>
          <cell r="F128">
            <v>0.15</v>
          </cell>
          <cell r="G128" t="str">
            <v>10dB</v>
          </cell>
          <cell r="H128">
            <v>2520</v>
          </cell>
          <cell r="I128">
            <v>0</v>
          </cell>
          <cell r="J128" t="str">
            <v>個</v>
          </cell>
        </row>
        <row r="129">
          <cell r="B129" t="str">
            <v>BNU-1101</v>
          </cell>
          <cell r="C129" t="str">
            <v>入力BONﾕﾆｯﾄ</v>
          </cell>
          <cell r="D129">
            <v>6800</v>
          </cell>
          <cell r="E129">
            <v>4200</v>
          </cell>
          <cell r="F129">
            <v>0.15</v>
          </cell>
          <cell r="G129" t="str">
            <v>1dB</v>
          </cell>
          <cell r="H129">
            <v>2520</v>
          </cell>
          <cell r="I129">
            <v>0</v>
          </cell>
          <cell r="J129" t="str">
            <v>個</v>
          </cell>
        </row>
        <row r="130">
          <cell r="B130" t="str">
            <v>BNU-1102</v>
          </cell>
          <cell r="C130" t="str">
            <v>入力BONﾕﾆｯﾄ</v>
          </cell>
          <cell r="D130">
            <v>6800</v>
          </cell>
          <cell r="E130">
            <v>4200</v>
          </cell>
          <cell r="F130">
            <v>0.15</v>
          </cell>
          <cell r="G130" t="str">
            <v>2dB</v>
          </cell>
          <cell r="H130">
            <v>2520</v>
          </cell>
          <cell r="I130">
            <v>0</v>
          </cell>
          <cell r="J130" t="str">
            <v>個</v>
          </cell>
        </row>
        <row r="131">
          <cell r="B131" t="str">
            <v>BNU-1103</v>
          </cell>
          <cell r="C131" t="str">
            <v>入力BONﾕﾆｯﾄ</v>
          </cell>
          <cell r="D131">
            <v>6800</v>
          </cell>
          <cell r="E131">
            <v>4200</v>
          </cell>
          <cell r="F131">
            <v>0.15</v>
          </cell>
          <cell r="G131" t="str">
            <v>3dB</v>
          </cell>
          <cell r="H131">
            <v>2520</v>
          </cell>
          <cell r="I131">
            <v>0</v>
          </cell>
          <cell r="J131" t="str">
            <v>個</v>
          </cell>
        </row>
        <row r="132">
          <cell r="B132" t="str">
            <v>BNU-1104</v>
          </cell>
          <cell r="C132" t="str">
            <v>入力BONﾕﾆｯﾄ</v>
          </cell>
          <cell r="D132">
            <v>6800</v>
          </cell>
          <cell r="E132">
            <v>4200</v>
          </cell>
          <cell r="F132">
            <v>0.15</v>
          </cell>
          <cell r="G132" t="str">
            <v>4dB</v>
          </cell>
          <cell r="H132">
            <v>2520</v>
          </cell>
          <cell r="I132">
            <v>0</v>
          </cell>
          <cell r="J132" t="str">
            <v>個</v>
          </cell>
        </row>
        <row r="133">
          <cell r="B133" t="str">
            <v>BNU-1105</v>
          </cell>
          <cell r="C133" t="str">
            <v>入力BONﾕﾆｯﾄ</v>
          </cell>
          <cell r="D133">
            <v>6800</v>
          </cell>
          <cell r="E133">
            <v>4200</v>
          </cell>
          <cell r="F133">
            <v>0.15</v>
          </cell>
          <cell r="G133" t="str">
            <v>5dB</v>
          </cell>
          <cell r="H133">
            <v>2520</v>
          </cell>
          <cell r="I133">
            <v>0</v>
          </cell>
          <cell r="J133" t="str">
            <v>個</v>
          </cell>
        </row>
        <row r="134">
          <cell r="B134" t="str">
            <v>BNU-1106</v>
          </cell>
          <cell r="C134" t="str">
            <v>入力BONﾕﾆｯﾄ</v>
          </cell>
          <cell r="D134">
            <v>6800</v>
          </cell>
          <cell r="E134">
            <v>4200</v>
          </cell>
          <cell r="F134">
            <v>0.15</v>
          </cell>
          <cell r="G134" t="str">
            <v>6dB</v>
          </cell>
          <cell r="H134">
            <v>2520</v>
          </cell>
          <cell r="I134">
            <v>0</v>
          </cell>
          <cell r="J134" t="str">
            <v>個</v>
          </cell>
        </row>
        <row r="135">
          <cell r="B135" t="str">
            <v>BNU-1107</v>
          </cell>
          <cell r="C135" t="str">
            <v>入力BONﾕﾆｯﾄ</v>
          </cell>
          <cell r="D135">
            <v>6800</v>
          </cell>
          <cell r="E135">
            <v>4200</v>
          </cell>
          <cell r="F135">
            <v>0.15</v>
          </cell>
          <cell r="G135" t="str">
            <v>7dB</v>
          </cell>
          <cell r="H135">
            <v>2520</v>
          </cell>
          <cell r="I135">
            <v>0</v>
          </cell>
          <cell r="J135" t="str">
            <v>個</v>
          </cell>
        </row>
        <row r="136">
          <cell r="B136" t="str">
            <v>BNU-1108</v>
          </cell>
          <cell r="C136" t="str">
            <v>入力BONﾕﾆｯﾄ</v>
          </cell>
          <cell r="D136">
            <v>6800</v>
          </cell>
          <cell r="E136">
            <v>4200</v>
          </cell>
          <cell r="F136">
            <v>0.15</v>
          </cell>
          <cell r="G136" t="str">
            <v>8dB</v>
          </cell>
          <cell r="H136">
            <v>2520</v>
          </cell>
          <cell r="I136">
            <v>0</v>
          </cell>
          <cell r="J136" t="str">
            <v>個</v>
          </cell>
        </row>
        <row r="137">
          <cell r="B137" t="str">
            <v>BNU-1109</v>
          </cell>
          <cell r="C137" t="str">
            <v>入力BONﾕﾆｯﾄ</v>
          </cell>
          <cell r="D137">
            <v>6800</v>
          </cell>
          <cell r="E137">
            <v>4200</v>
          </cell>
          <cell r="F137">
            <v>0.15</v>
          </cell>
          <cell r="G137" t="str">
            <v>9dB</v>
          </cell>
          <cell r="H137">
            <v>2520</v>
          </cell>
          <cell r="I137">
            <v>0</v>
          </cell>
          <cell r="J137" t="str">
            <v>個</v>
          </cell>
        </row>
        <row r="138">
          <cell r="B138" t="str">
            <v>BNU-1110</v>
          </cell>
          <cell r="C138" t="str">
            <v>入力BONﾕﾆｯﾄ</v>
          </cell>
          <cell r="D138">
            <v>6800</v>
          </cell>
          <cell r="E138">
            <v>4200</v>
          </cell>
          <cell r="F138">
            <v>0.15</v>
          </cell>
          <cell r="G138" t="str">
            <v>10dB</v>
          </cell>
          <cell r="H138">
            <v>2520</v>
          </cell>
          <cell r="I138">
            <v>0</v>
          </cell>
          <cell r="J138" t="str">
            <v>個</v>
          </cell>
        </row>
        <row r="139">
          <cell r="B139" t="str">
            <v>BNU-1201</v>
          </cell>
          <cell r="C139" t="str">
            <v>入力BONﾕﾆｯﾄ</v>
          </cell>
          <cell r="D139">
            <v>6800</v>
          </cell>
          <cell r="E139">
            <v>4200</v>
          </cell>
          <cell r="F139">
            <v>0.15</v>
          </cell>
          <cell r="G139" t="str">
            <v>1dB</v>
          </cell>
          <cell r="H139">
            <v>2520</v>
          </cell>
          <cell r="I139">
            <v>0</v>
          </cell>
          <cell r="J139" t="str">
            <v>個</v>
          </cell>
        </row>
        <row r="140">
          <cell r="B140" t="str">
            <v>BNU-1202</v>
          </cell>
          <cell r="C140" t="str">
            <v>入力BONﾕﾆｯﾄ</v>
          </cell>
          <cell r="D140">
            <v>6800</v>
          </cell>
          <cell r="E140">
            <v>4200</v>
          </cell>
          <cell r="F140">
            <v>0.15</v>
          </cell>
          <cell r="G140" t="str">
            <v>2dB</v>
          </cell>
          <cell r="H140">
            <v>2520</v>
          </cell>
          <cell r="I140">
            <v>0</v>
          </cell>
          <cell r="J140" t="str">
            <v>個</v>
          </cell>
        </row>
        <row r="141">
          <cell r="B141" t="str">
            <v>BNU-1203</v>
          </cell>
          <cell r="C141" t="str">
            <v>入力BONﾕﾆｯﾄ</v>
          </cell>
          <cell r="D141">
            <v>6800</v>
          </cell>
          <cell r="E141">
            <v>4200</v>
          </cell>
          <cell r="F141">
            <v>0.15</v>
          </cell>
          <cell r="G141" t="str">
            <v>3dB</v>
          </cell>
          <cell r="H141">
            <v>2520</v>
          </cell>
          <cell r="I141">
            <v>0</v>
          </cell>
          <cell r="J141" t="str">
            <v>個</v>
          </cell>
        </row>
        <row r="142">
          <cell r="B142" t="str">
            <v>BNU-1204</v>
          </cell>
          <cell r="C142" t="str">
            <v>入力BONﾕﾆｯﾄ</v>
          </cell>
          <cell r="D142">
            <v>6800</v>
          </cell>
          <cell r="E142">
            <v>4200</v>
          </cell>
          <cell r="F142">
            <v>0.15</v>
          </cell>
          <cell r="G142" t="str">
            <v>4dB</v>
          </cell>
          <cell r="H142">
            <v>2520</v>
          </cell>
          <cell r="I142">
            <v>0</v>
          </cell>
          <cell r="J142" t="str">
            <v>個</v>
          </cell>
        </row>
        <row r="143">
          <cell r="B143" t="str">
            <v>BNU-1205</v>
          </cell>
          <cell r="C143" t="str">
            <v>入力BONﾕﾆｯﾄ</v>
          </cell>
          <cell r="D143">
            <v>6800</v>
          </cell>
          <cell r="E143">
            <v>4200</v>
          </cell>
          <cell r="F143">
            <v>0.15</v>
          </cell>
          <cell r="G143" t="str">
            <v>5dB</v>
          </cell>
          <cell r="H143">
            <v>2520</v>
          </cell>
          <cell r="I143">
            <v>0</v>
          </cell>
          <cell r="J143" t="str">
            <v>個</v>
          </cell>
        </row>
        <row r="144">
          <cell r="B144" t="str">
            <v>BNU-1206</v>
          </cell>
          <cell r="C144" t="str">
            <v>入力BONﾕﾆｯﾄ</v>
          </cell>
          <cell r="D144">
            <v>6800</v>
          </cell>
          <cell r="E144">
            <v>4200</v>
          </cell>
          <cell r="F144">
            <v>0.15</v>
          </cell>
          <cell r="G144" t="str">
            <v>6dB</v>
          </cell>
          <cell r="H144">
            <v>2520</v>
          </cell>
          <cell r="I144">
            <v>0</v>
          </cell>
          <cell r="J144" t="str">
            <v>個</v>
          </cell>
        </row>
        <row r="145">
          <cell r="B145" t="str">
            <v>BNU-1207</v>
          </cell>
          <cell r="C145" t="str">
            <v>入力BONﾕﾆｯﾄ</v>
          </cell>
          <cell r="D145">
            <v>6800</v>
          </cell>
          <cell r="E145">
            <v>4200</v>
          </cell>
          <cell r="F145">
            <v>0.15</v>
          </cell>
          <cell r="G145" t="str">
            <v>7dB</v>
          </cell>
          <cell r="H145">
            <v>2520</v>
          </cell>
          <cell r="I145">
            <v>0</v>
          </cell>
          <cell r="J145" t="str">
            <v>個</v>
          </cell>
        </row>
        <row r="146">
          <cell r="B146" t="str">
            <v>BNU-1208</v>
          </cell>
          <cell r="C146" t="str">
            <v>入力BONﾕﾆｯﾄ</v>
          </cell>
          <cell r="D146">
            <v>6800</v>
          </cell>
          <cell r="E146">
            <v>4200</v>
          </cell>
          <cell r="F146">
            <v>0.15</v>
          </cell>
          <cell r="G146" t="str">
            <v>8dB</v>
          </cell>
          <cell r="H146">
            <v>2520</v>
          </cell>
          <cell r="I146">
            <v>0</v>
          </cell>
          <cell r="J146" t="str">
            <v>個</v>
          </cell>
        </row>
        <row r="147">
          <cell r="B147" t="str">
            <v>BNU-1209</v>
          </cell>
          <cell r="C147" t="str">
            <v>入力BONﾕﾆｯﾄ</v>
          </cell>
          <cell r="D147">
            <v>6800</v>
          </cell>
          <cell r="E147">
            <v>4200</v>
          </cell>
          <cell r="F147">
            <v>0.15</v>
          </cell>
          <cell r="G147" t="str">
            <v>9dB</v>
          </cell>
          <cell r="H147">
            <v>2520</v>
          </cell>
          <cell r="I147">
            <v>0</v>
          </cell>
          <cell r="J147" t="str">
            <v>個</v>
          </cell>
        </row>
        <row r="148">
          <cell r="B148" t="str">
            <v>BNU-1210</v>
          </cell>
          <cell r="C148" t="str">
            <v>入力BONﾕﾆｯﾄ</v>
          </cell>
          <cell r="D148">
            <v>6800</v>
          </cell>
          <cell r="E148">
            <v>4200</v>
          </cell>
          <cell r="F148">
            <v>0.15</v>
          </cell>
          <cell r="G148" t="str">
            <v>10dB</v>
          </cell>
          <cell r="H148">
            <v>2520</v>
          </cell>
          <cell r="I148">
            <v>0</v>
          </cell>
          <cell r="J148" t="str">
            <v>個</v>
          </cell>
        </row>
        <row r="149">
          <cell r="B149" t="str">
            <v>BNU-1400</v>
          </cell>
          <cell r="C149" t="str">
            <v>入力BONﾕﾆｯﾄ</v>
          </cell>
          <cell r="D149">
            <v>9000</v>
          </cell>
          <cell r="E149">
            <v>5580</v>
          </cell>
          <cell r="F149">
            <v>0.15</v>
          </cell>
          <cell r="G149" t="str">
            <v>0dB</v>
          </cell>
          <cell r="H149">
            <v>3150</v>
          </cell>
          <cell r="I149">
            <v>0</v>
          </cell>
          <cell r="J149" t="str">
            <v>個</v>
          </cell>
        </row>
        <row r="150">
          <cell r="B150" t="str">
            <v>BNU-1401</v>
          </cell>
          <cell r="C150" t="str">
            <v>入力BONﾕﾆｯﾄ</v>
          </cell>
          <cell r="D150">
            <v>9000</v>
          </cell>
          <cell r="E150">
            <v>5580</v>
          </cell>
          <cell r="F150">
            <v>0.15</v>
          </cell>
          <cell r="G150" t="str">
            <v>1dB</v>
          </cell>
          <cell r="H150">
            <v>3150</v>
          </cell>
          <cell r="I150">
            <v>0</v>
          </cell>
          <cell r="J150" t="str">
            <v>個</v>
          </cell>
        </row>
        <row r="151">
          <cell r="B151" t="str">
            <v>BNU-1402</v>
          </cell>
          <cell r="C151" t="str">
            <v>入力BONﾕﾆｯﾄ</v>
          </cell>
          <cell r="D151">
            <v>9000</v>
          </cell>
          <cell r="E151">
            <v>5580</v>
          </cell>
          <cell r="F151">
            <v>0.15</v>
          </cell>
          <cell r="G151" t="str">
            <v>2dB</v>
          </cell>
          <cell r="H151">
            <v>3150</v>
          </cell>
          <cell r="I151">
            <v>0</v>
          </cell>
          <cell r="J151" t="str">
            <v>個</v>
          </cell>
        </row>
        <row r="152">
          <cell r="B152" t="str">
            <v>BNU-1403</v>
          </cell>
          <cell r="C152" t="str">
            <v>入力BONﾕﾆｯﾄ</v>
          </cell>
          <cell r="D152">
            <v>9000</v>
          </cell>
          <cell r="E152">
            <v>5580</v>
          </cell>
          <cell r="F152">
            <v>0.15</v>
          </cell>
          <cell r="G152" t="str">
            <v>3dB</v>
          </cell>
          <cell r="H152">
            <v>3150</v>
          </cell>
          <cell r="I152">
            <v>0</v>
          </cell>
          <cell r="J152" t="str">
            <v>個</v>
          </cell>
        </row>
        <row r="153">
          <cell r="B153" t="str">
            <v>BNU-1404</v>
          </cell>
          <cell r="C153" t="str">
            <v>入力BONﾕﾆｯﾄ</v>
          </cell>
          <cell r="D153">
            <v>9000</v>
          </cell>
          <cell r="E153">
            <v>5580</v>
          </cell>
          <cell r="F153">
            <v>0.15</v>
          </cell>
          <cell r="G153" t="str">
            <v>4dB</v>
          </cell>
          <cell r="H153">
            <v>3150</v>
          </cell>
          <cell r="I153">
            <v>0</v>
          </cell>
          <cell r="J153" t="str">
            <v>個</v>
          </cell>
        </row>
        <row r="154">
          <cell r="B154" t="str">
            <v>BNU-1405</v>
          </cell>
          <cell r="C154" t="str">
            <v>入力BONﾕﾆｯﾄ</v>
          </cell>
          <cell r="D154">
            <v>9000</v>
          </cell>
          <cell r="E154">
            <v>5580</v>
          </cell>
          <cell r="F154">
            <v>0.15</v>
          </cell>
          <cell r="G154" t="str">
            <v>5dB</v>
          </cell>
          <cell r="H154">
            <v>3150</v>
          </cell>
          <cell r="I154">
            <v>0</v>
          </cell>
          <cell r="J154" t="str">
            <v>個</v>
          </cell>
        </row>
        <row r="155">
          <cell r="B155" t="str">
            <v>BNU-1406</v>
          </cell>
          <cell r="C155" t="str">
            <v>入力BONﾕﾆｯﾄ</v>
          </cell>
          <cell r="D155">
            <v>9000</v>
          </cell>
          <cell r="E155">
            <v>5580</v>
          </cell>
          <cell r="F155">
            <v>0.15</v>
          </cell>
          <cell r="G155" t="str">
            <v>6dB</v>
          </cell>
          <cell r="H155">
            <v>3150</v>
          </cell>
          <cell r="I155">
            <v>0</v>
          </cell>
          <cell r="J155" t="str">
            <v>個</v>
          </cell>
        </row>
        <row r="156">
          <cell r="B156" t="str">
            <v>BNU-1407</v>
          </cell>
          <cell r="C156" t="str">
            <v>入力BONﾕﾆｯﾄ</v>
          </cell>
          <cell r="D156">
            <v>9000</v>
          </cell>
          <cell r="E156">
            <v>5580</v>
          </cell>
          <cell r="F156">
            <v>0.15</v>
          </cell>
          <cell r="G156" t="str">
            <v>7dB</v>
          </cell>
          <cell r="H156">
            <v>3150</v>
          </cell>
          <cell r="I156">
            <v>0</v>
          </cell>
          <cell r="J156" t="str">
            <v>個</v>
          </cell>
        </row>
        <row r="157">
          <cell r="B157" t="str">
            <v>BNU-1408</v>
          </cell>
          <cell r="C157" t="str">
            <v>入力BONﾕﾆｯﾄ</v>
          </cell>
          <cell r="D157">
            <v>9000</v>
          </cell>
          <cell r="E157">
            <v>5580</v>
          </cell>
          <cell r="F157">
            <v>0.15</v>
          </cell>
          <cell r="G157" t="str">
            <v>8dB</v>
          </cell>
          <cell r="H157">
            <v>3150</v>
          </cell>
          <cell r="I157">
            <v>0</v>
          </cell>
          <cell r="J157" t="str">
            <v>個</v>
          </cell>
        </row>
        <row r="158">
          <cell r="B158" t="str">
            <v>BNU-1409</v>
          </cell>
          <cell r="C158" t="str">
            <v>入力BONﾕﾆｯﾄ</v>
          </cell>
          <cell r="D158">
            <v>9000</v>
          </cell>
          <cell r="E158">
            <v>5580</v>
          </cell>
          <cell r="F158">
            <v>0.15</v>
          </cell>
          <cell r="G158" t="str">
            <v>9dB</v>
          </cell>
          <cell r="H158">
            <v>3150</v>
          </cell>
          <cell r="I158">
            <v>0</v>
          </cell>
          <cell r="J158" t="str">
            <v>個</v>
          </cell>
        </row>
        <row r="159">
          <cell r="B159" t="str">
            <v>BNU-1410</v>
          </cell>
          <cell r="C159" t="str">
            <v>入力BONﾕﾆｯﾄ</v>
          </cell>
          <cell r="D159">
            <v>9000</v>
          </cell>
          <cell r="E159">
            <v>5580</v>
          </cell>
          <cell r="F159">
            <v>0.15</v>
          </cell>
          <cell r="G159" t="str">
            <v>10dB</v>
          </cell>
          <cell r="H159">
            <v>3150</v>
          </cell>
          <cell r="I159">
            <v>0</v>
          </cell>
          <cell r="J159" t="str">
            <v>個</v>
          </cell>
        </row>
        <row r="160">
          <cell r="B160" t="str">
            <v>BNU-P</v>
          </cell>
          <cell r="C160" t="str">
            <v>ﾊﾟｽﾕﾆｯﾄ</v>
          </cell>
          <cell r="D160">
            <v>2500</v>
          </cell>
          <cell r="E160">
            <v>1550</v>
          </cell>
          <cell r="F160">
            <v>0.15</v>
          </cell>
          <cell r="H160">
            <v>930</v>
          </cell>
          <cell r="I160">
            <v>0</v>
          </cell>
          <cell r="J160" t="str">
            <v>個</v>
          </cell>
        </row>
        <row r="161">
          <cell r="B161" t="str">
            <v>BPF-112C</v>
          </cell>
          <cell r="C161" t="str">
            <v>VHF帯用ﾊﾞﾝﾄﾞﾊﾟｽﾕﾆｯﾄ</v>
          </cell>
          <cell r="D161">
            <v>16000</v>
          </cell>
          <cell r="E161">
            <v>9920</v>
          </cell>
          <cell r="F161">
            <v>0.3</v>
          </cell>
          <cell r="H161">
            <v>4318</v>
          </cell>
          <cell r="I161">
            <v>0</v>
          </cell>
          <cell r="J161" t="str">
            <v>個</v>
          </cell>
        </row>
        <row r="162">
          <cell r="B162" t="str">
            <v>BRA-4001</v>
          </cell>
          <cell r="C162" t="str">
            <v>双方向CATV用ｱﾝﾌﾟ</v>
          </cell>
          <cell r="D162">
            <v>616000</v>
          </cell>
          <cell r="E162">
            <v>382000</v>
          </cell>
          <cell r="F162">
            <v>1.1000000000000001</v>
          </cell>
          <cell r="G162" t="str">
            <v>J形</v>
          </cell>
          <cell r="H162">
            <v>197315</v>
          </cell>
          <cell r="I162">
            <v>0</v>
          </cell>
          <cell r="J162" t="str">
            <v>台</v>
          </cell>
        </row>
        <row r="163">
          <cell r="B163" t="str">
            <v>BRA-5001</v>
          </cell>
          <cell r="C163" t="str">
            <v>双方向CATV用ｱﾝﾌﾟ</v>
          </cell>
          <cell r="D163">
            <v>639000</v>
          </cell>
          <cell r="E163">
            <v>396000</v>
          </cell>
          <cell r="F163">
            <v>1.1000000000000001</v>
          </cell>
          <cell r="G163" t="str">
            <v>J形</v>
          </cell>
          <cell r="H163">
            <v>156709</v>
          </cell>
          <cell r="I163">
            <v>0</v>
          </cell>
          <cell r="J163" t="str">
            <v>台</v>
          </cell>
        </row>
        <row r="164">
          <cell r="B164" t="str">
            <v>BS-303A</v>
          </cell>
          <cell r="C164" t="str">
            <v>BS-IFﾌﾞｰｽﾀ</v>
          </cell>
          <cell r="D164">
            <v>14000</v>
          </cell>
          <cell r="E164">
            <v>8700</v>
          </cell>
          <cell r="F164">
            <v>0.8</v>
          </cell>
          <cell r="H164">
            <v>4275</v>
          </cell>
          <cell r="I164">
            <v>0</v>
          </cell>
          <cell r="J164" t="str">
            <v>台</v>
          </cell>
        </row>
        <row r="165">
          <cell r="B165" t="str">
            <v>BS-CDX</v>
          </cell>
          <cell r="C165" t="str">
            <v>同軸ｹｰﾌﾞﾙ</v>
          </cell>
          <cell r="D165">
            <v>0</v>
          </cell>
          <cell r="E165">
            <v>75</v>
          </cell>
          <cell r="F165">
            <v>2.5000000000000001E-2</v>
          </cell>
          <cell r="H165">
            <v>53</v>
          </cell>
          <cell r="I165">
            <v>0</v>
          </cell>
          <cell r="J165" t="str">
            <v>m</v>
          </cell>
        </row>
        <row r="166">
          <cell r="B166" t="str">
            <v>BS-CDX-10A</v>
          </cell>
          <cell r="C166" t="str">
            <v>同軸ｹｰﾌﾞﾙ(10m接栓付)</v>
          </cell>
          <cell r="D166">
            <v>3550</v>
          </cell>
          <cell r="E166">
            <v>2200</v>
          </cell>
          <cell r="F166">
            <v>1E-3</v>
          </cell>
          <cell r="H166">
            <v>1147</v>
          </cell>
          <cell r="I166">
            <v>0</v>
          </cell>
          <cell r="J166" t="str">
            <v>巻</v>
          </cell>
        </row>
        <row r="167">
          <cell r="B167" t="str">
            <v>BS-CDX-15A</v>
          </cell>
          <cell r="C167" t="str">
            <v>同軸ｹｰﾌﾞﾙ(15m接栓付)</v>
          </cell>
          <cell r="D167">
            <v>4200</v>
          </cell>
          <cell r="E167">
            <v>2600</v>
          </cell>
          <cell r="F167">
            <v>1E-3</v>
          </cell>
          <cell r="H167">
            <v>1466</v>
          </cell>
          <cell r="I167">
            <v>0</v>
          </cell>
          <cell r="J167" t="str">
            <v>巻</v>
          </cell>
        </row>
        <row r="168">
          <cell r="B168" t="str">
            <v>BS-CDX-20A</v>
          </cell>
          <cell r="C168" t="str">
            <v>同軸ｹｰﾌﾞﾙ(20m接栓付)</v>
          </cell>
          <cell r="D168">
            <v>4850</v>
          </cell>
          <cell r="E168">
            <v>3000</v>
          </cell>
          <cell r="F168">
            <v>1E-3</v>
          </cell>
          <cell r="H168">
            <v>1737</v>
          </cell>
          <cell r="I168">
            <v>0</v>
          </cell>
          <cell r="J168" t="str">
            <v>巻</v>
          </cell>
        </row>
        <row r="169">
          <cell r="B169" t="str">
            <v>BS-CDX-30A</v>
          </cell>
          <cell r="C169" t="str">
            <v>同軸ｹｰﾌﾞﾙ(30m接栓付)</v>
          </cell>
          <cell r="D169">
            <v>6650</v>
          </cell>
          <cell r="E169">
            <v>4100</v>
          </cell>
          <cell r="F169">
            <v>1E-3</v>
          </cell>
          <cell r="H169">
            <v>2580</v>
          </cell>
          <cell r="I169">
            <v>0</v>
          </cell>
          <cell r="J169" t="str">
            <v>巻</v>
          </cell>
        </row>
        <row r="170">
          <cell r="B170" t="str">
            <v>BS-CDX-6A</v>
          </cell>
          <cell r="C170" t="str">
            <v>同軸ｹｰﾌﾞﾙ(6m接栓付)</v>
          </cell>
          <cell r="D170">
            <v>3000</v>
          </cell>
          <cell r="E170">
            <v>1860</v>
          </cell>
          <cell r="F170">
            <v>1E-3</v>
          </cell>
          <cell r="H170">
            <v>1000</v>
          </cell>
          <cell r="I170">
            <v>0</v>
          </cell>
          <cell r="J170" t="str">
            <v>巻</v>
          </cell>
        </row>
        <row r="171">
          <cell r="B171" t="str">
            <v>BU-311A</v>
          </cell>
          <cell r="C171" t="str">
            <v>UHFﾌﾞｰｽﾀ</v>
          </cell>
          <cell r="D171">
            <v>11800</v>
          </cell>
          <cell r="E171">
            <v>7320</v>
          </cell>
          <cell r="F171">
            <v>0.7</v>
          </cell>
          <cell r="G171" t="str">
            <v>30dB</v>
          </cell>
          <cell r="H171">
            <v>3058</v>
          </cell>
          <cell r="I171">
            <v>0</v>
          </cell>
          <cell r="J171" t="str">
            <v>台</v>
          </cell>
        </row>
        <row r="172">
          <cell r="B172" t="str">
            <v>BU-311A-B</v>
          </cell>
          <cell r="C172" t="str">
            <v>UHFﾌﾞｰｽﾀ</v>
          </cell>
          <cell r="D172">
            <v>12000</v>
          </cell>
          <cell r="E172">
            <v>7440</v>
          </cell>
          <cell r="F172">
            <v>0.7</v>
          </cell>
          <cell r="G172" t="str">
            <v>30dB</v>
          </cell>
          <cell r="H172">
            <v>3282</v>
          </cell>
          <cell r="I172">
            <v>0</v>
          </cell>
          <cell r="J172" t="str">
            <v>台</v>
          </cell>
        </row>
        <row r="173">
          <cell r="B173" t="str">
            <v>BU-312A</v>
          </cell>
          <cell r="C173" t="str">
            <v>UHFﾌﾞｰｽﾀ</v>
          </cell>
          <cell r="D173">
            <v>11200</v>
          </cell>
          <cell r="E173">
            <v>6940</v>
          </cell>
          <cell r="F173">
            <v>0.7</v>
          </cell>
          <cell r="G173" t="str">
            <v>30dB</v>
          </cell>
          <cell r="H173">
            <v>2913</v>
          </cell>
          <cell r="I173">
            <v>0</v>
          </cell>
          <cell r="J173" t="str">
            <v>台</v>
          </cell>
        </row>
        <row r="174">
          <cell r="B174" t="str">
            <v>BU-3AE3</v>
          </cell>
          <cell r="C174" t="str">
            <v>UHFﾌﾞｰｽﾀ</v>
          </cell>
          <cell r="D174">
            <v>12300</v>
          </cell>
          <cell r="E174">
            <v>7650</v>
          </cell>
          <cell r="F174">
            <v>0.7</v>
          </cell>
          <cell r="G174" t="str">
            <v>25dB</v>
          </cell>
          <cell r="H174">
            <v>4125</v>
          </cell>
          <cell r="I174">
            <v>0</v>
          </cell>
          <cell r="J174" t="str">
            <v>台</v>
          </cell>
        </row>
        <row r="175">
          <cell r="B175" t="str">
            <v>BU-3AH</v>
          </cell>
          <cell r="C175" t="str">
            <v>UHFﾌﾞｰｽﾀ</v>
          </cell>
          <cell r="D175">
            <v>12100</v>
          </cell>
          <cell r="E175">
            <v>7500</v>
          </cell>
          <cell r="F175">
            <v>0.7</v>
          </cell>
          <cell r="G175" t="str">
            <v>25dB</v>
          </cell>
          <cell r="H175">
            <v>3728</v>
          </cell>
          <cell r="I175">
            <v>0</v>
          </cell>
          <cell r="J175" t="str">
            <v>台</v>
          </cell>
        </row>
        <row r="176">
          <cell r="B176" t="str">
            <v>BU-411A</v>
          </cell>
          <cell r="C176" t="str">
            <v>UHFﾌﾞｰｽﾀ</v>
          </cell>
          <cell r="D176">
            <v>18500</v>
          </cell>
          <cell r="E176">
            <v>11500</v>
          </cell>
          <cell r="F176">
            <v>0.7</v>
          </cell>
          <cell r="G176" t="str">
            <v>35dB</v>
          </cell>
          <cell r="H176">
            <v>4074</v>
          </cell>
          <cell r="I176">
            <v>0</v>
          </cell>
          <cell r="J176" t="str">
            <v>台</v>
          </cell>
        </row>
        <row r="177">
          <cell r="B177" t="str">
            <v>BV-311A</v>
          </cell>
          <cell r="C177" t="str">
            <v>VHFﾌﾞｰｽﾀ</v>
          </cell>
          <cell r="D177">
            <v>11800</v>
          </cell>
          <cell r="E177">
            <v>7320</v>
          </cell>
          <cell r="F177">
            <v>0.7</v>
          </cell>
          <cell r="G177" t="str">
            <v>35dB</v>
          </cell>
          <cell r="H177">
            <v>3672</v>
          </cell>
          <cell r="I177">
            <v>0</v>
          </cell>
          <cell r="J177" t="str">
            <v>台</v>
          </cell>
        </row>
        <row r="178">
          <cell r="B178" t="str">
            <v>BV-3AH</v>
          </cell>
          <cell r="C178" t="str">
            <v>VHFﾌﾞｰｽﾀ</v>
          </cell>
          <cell r="D178">
            <v>12100</v>
          </cell>
          <cell r="E178">
            <v>7500</v>
          </cell>
          <cell r="F178">
            <v>0.7</v>
          </cell>
          <cell r="G178" t="str">
            <v>25dB</v>
          </cell>
          <cell r="H178">
            <v>3734</v>
          </cell>
          <cell r="I178">
            <v>0</v>
          </cell>
          <cell r="J178" t="str">
            <v>台</v>
          </cell>
        </row>
        <row r="179">
          <cell r="B179" t="str">
            <v>BW-300</v>
          </cell>
          <cell r="C179" t="str">
            <v>ｽﾃｰﾜｲﾔ(300m)</v>
          </cell>
          <cell r="D179">
            <v>7800</v>
          </cell>
          <cell r="E179">
            <v>4850</v>
          </cell>
          <cell r="F179">
            <v>0.5</v>
          </cell>
          <cell r="H179">
            <v>2980</v>
          </cell>
          <cell r="I179">
            <v>0</v>
          </cell>
          <cell r="J179" t="str">
            <v>巻</v>
          </cell>
        </row>
        <row r="180">
          <cell r="B180" t="str">
            <v>BW-300S</v>
          </cell>
          <cell r="C180" t="str">
            <v>ｽﾃｰﾜｲﾔ(300m)</v>
          </cell>
          <cell r="D180">
            <v>0</v>
          </cell>
          <cell r="E180">
            <v>9400</v>
          </cell>
          <cell r="F180">
            <v>0.5</v>
          </cell>
          <cell r="G180" t="str">
            <v>ｽﾃﾝﾚｽ</v>
          </cell>
          <cell r="H180">
            <v>5780</v>
          </cell>
          <cell r="I180">
            <v>0</v>
          </cell>
          <cell r="J180" t="str">
            <v>巻</v>
          </cell>
        </row>
        <row r="181">
          <cell r="B181" t="str">
            <v>BW-300SW</v>
          </cell>
          <cell r="C181" t="str">
            <v>ｽﾃｰﾜｲﾔ(300m)</v>
          </cell>
          <cell r="D181">
            <v>0</v>
          </cell>
          <cell r="E181">
            <v>30000</v>
          </cell>
          <cell r="F181">
            <v>0.5</v>
          </cell>
          <cell r="G181" t="str">
            <v>ｽﾃﾝﾚｽより線</v>
          </cell>
          <cell r="H181">
            <v>18450</v>
          </cell>
          <cell r="I181">
            <v>0</v>
          </cell>
          <cell r="J181" t="str">
            <v>巻</v>
          </cell>
        </row>
        <row r="182">
          <cell r="B182" t="str">
            <v>BW-30-B</v>
          </cell>
          <cell r="C182" t="str">
            <v>ｽﾃｰﾜｲﾔ(30m)</v>
          </cell>
          <cell r="D182">
            <v>1100</v>
          </cell>
          <cell r="E182">
            <v>680</v>
          </cell>
          <cell r="F182">
            <v>0.5</v>
          </cell>
          <cell r="H182">
            <v>410</v>
          </cell>
          <cell r="I182">
            <v>0</v>
          </cell>
          <cell r="J182" t="str">
            <v>巻</v>
          </cell>
        </row>
        <row r="183">
          <cell r="B183" t="str">
            <v>BW-30S-B</v>
          </cell>
          <cell r="C183" t="str">
            <v>ｽﾃｰﾜｲﾔ(30m)</v>
          </cell>
          <cell r="D183">
            <v>2050</v>
          </cell>
          <cell r="E183">
            <v>1270</v>
          </cell>
          <cell r="F183">
            <v>0.5</v>
          </cell>
          <cell r="G183" t="str">
            <v>ｽﾃﾝﾚｽ</v>
          </cell>
          <cell r="H183">
            <v>750</v>
          </cell>
          <cell r="I183">
            <v>0</v>
          </cell>
          <cell r="J183" t="str">
            <v>巻</v>
          </cell>
        </row>
        <row r="184">
          <cell r="B184" t="str">
            <v>BW-30SW-B</v>
          </cell>
          <cell r="C184" t="str">
            <v>ｽﾃｰﾜｲﾔ(30m)</v>
          </cell>
          <cell r="D184">
            <v>5000</v>
          </cell>
          <cell r="E184">
            <v>3100</v>
          </cell>
          <cell r="F184">
            <v>0.5</v>
          </cell>
          <cell r="G184" t="str">
            <v>ｽﾃﾝﾚｽより線</v>
          </cell>
          <cell r="H184">
            <v>1900</v>
          </cell>
          <cell r="I184">
            <v>0</v>
          </cell>
          <cell r="J184" t="str">
            <v>巻</v>
          </cell>
        </row>
        <row r="185">
          <cell r="B185" t="str">
            <v>C-10</v>
          </cell>
          <cell r="C185" t="str">
            <v>中継用接栓</v>
          </cell>
          <cell r="D185">
            <v>1200</v>
          </cell>
          <cell r="E185">
            <v>0</v>
          </cell>
          <cell r="F185">
            <v>1.4999999999999999E-2</v>
          </cell>
          <cell r="H185">
            <v>450</v>
          </cell>
          <cell r="I185">
            <v>0</v>
          </cell>
          <cell r="J185" t="str">
            <v>個</v>
          </cell>
        </row>
        <row r="186">
          <cell r="B186" t="str">
            <v>CAC-061FTN</v>
          </cell>
          <cell r="C186" t="str">
            <v>CATV用1分岐器</v>
          </cell>
          <cell r="D186">
            <v>9300</v>
          </cell>
          <cell r="E186">
            <v>5750</v>
          </cell>
          <cell r="F186">
            <v>0.75</v>
          </cell>
          <cell r="H186">
            <v>2940</v>
          </cell>
          <cell r="I186">
            <v>0</v>
          </cell>
          <cell r="J186" t="str">
            <v>個</v>
          </cell>
        </row>
        <row r="187">
          <cell r="B187" t="str">
            <v>CAC-062FTN</v>
          </cell>
          <cell r="C187" t="str">
            <v>CATV用2分岐器</v>
          </cell>
          <cell r="D187">
            <v>10200</v>
          </cell>
          <cell r="E187">
            <v>6300</v>
          </cell>
          <cell r="F187">
            <v>0.75</v>
          </cell>
          <cell r="H187">
            <v>3225</v>
          </cell>
          <cell r="I187">
            <v>0</v>
          </cell>
          <cell r="J187" t="str">
            <v>個</v>
          </cell>
        </row>
        <row r="188">
          <cell r="B188" t="str">
            <v>CAC-101FTN</v>
          </cell>
          <cell r="C188" t="str">
            <v>CATV用1分岐器</v>
          </cell>
          <cell r="D188">
            <v>9300</v>
          </cell>
          <cell r="E188">
            <v>5750</v>
          </cell>
          <cell r="F188">
            <v>0.75</v>
          </cell>
          <cell r="H188">
            <v>2940</v>
          </cell>
          <cell r="I188">
            <v>0</v>
          </cell>
          <cell r="J188" t="str">
            <v>個</v>
          </cell>
        </row>
        <row r="189">
          <cell r="B189" t="str">
            <v>CAC-101N</v>
          </cell>
          <cell r="C189" t="str">
            <v>CATV用1分岐器</v>
          </cell>
          <cell r="D189">
            <v>7250</v>
          </cell>
          <cell r="E189">
            <v>4500</v>
          </cell>
          <cell r="F189">
            <v>0.75</v>
          </cell>
          <cell r="H189">
            <v>1642</v>
          </cell>
          <cell r="I189">
            <v>0</v>
          </cell>
          <cell r="J189" t="str">
            <v>個</v>
          </cell>
        </row>
        <row r="190">
          <cell r="B190" t="str">
            <v>CAC-101YN</v>
          </cell>
          <cell r="C190" t="str">
            <v>CATV用1分岐器</v>
          </cell>
          <cell r="D190">
            <v>9300</v>
          </cell>
          <cell r="E190">
            <v>5750</v>
          </cell>
          <cell r="F190">
            <v>0.75</v>
          </cell>
          <cell r="H190">
            <v>2255</v>
          </cell>
          <cell r="I190">
            <v>0</v>
          </cell>
          <cell r="J190" t="str">
            <v>個</v>
          </cell>
        </row>
        <row r="191">
          <cell r="B191" t="str">
            <v>CAC-102FTN</v>
          </cell>
          <cell r="C191" t="str">
            <v>CATV用2分岐器</v>
          </cell>
          <cell r="D191">
            <v>10200</v>
          </cell>
          <cell r="E191">
            <v>6300</v>
          </cell>
          <cell r="F191">
            <v>0.75</v>
          </cell>
          <cell r="H191">
            <v>3225</v>
          </cell>
          <cell r="I191">
            <v>0</v>
          </cell>
          <cell r="J191" t="str">
            <v>個</v>
          </cell>
        </row>
        <row r="192">
          <cell r="B192" t="str">
            <v>CAC-102N</v>
          </cell>
          <cell r="C192" t="str">
            <v>CATV用2分岐器</v>
          </cell>
          <cell r="D192">
            <v>7850</v>
          </cell>
          <cell r="E192">
            <v>4850</v>
          </cell>
          <cell r="F192">
            <v>0.75</v>
          </cell>
          <cell r="H192">
            <v>1719</v>
          </cell>
          <cell r="I192">
            <v>0</v>
          </cell>
          <cell r="J192" t="str">
            <v>個</v>
          </cell>
        </row>
        <row r="193">
          <cell r="B193" t="str">
            <v>CAC-102S</v>
          </cell>
          <cell r="C193" t="str">
            <v>CATV用2分岐器</v>
          </cell>
          <cell r="D193">
            <v>9800</v>
          </cell>
          <cell r="E193">
            <v>6100</v>
          </cell>
          <cell r="F193">
            <v>0.75</v>
          </cell>
          <cell r="H193">
            <v>2145</v>
          </cell>
          <cell r="I193">
            <v>0</v>
          </cell>
          <cell r="J193" t="str">
            <v>個</v>
          </cell>
        </row>
        <row r="194">
          <cell r="B194" t="str">
            <v>CAC-102YN</v>
          </cell>
          <cell r="C194" t="str">
            <v>CATV用2分岐器</v>
          </cell>
          <cell r="D194">
            <v>10200</v>
          </cell>
          <cell r="E194">
            <v>6300</v>
          </cell>
          <cell r="F194">
            <v>0.75</v>
          </cell>
          <cell r="H194">
            <v>2608</v>
          </cell>
          <cell r="I194">
            <v>0</v>
          </cell>
          <cell r="J194" t="str">
            <v>個</v>
          </cell>
        </row>
        <row r="195">
          <cell r="B195" t="str">
            <v>CAC-104N</v>
          </cell>
          <cell r="C195" t="str">
            <v>CATV用4分岐器</v>
          </cell>
          <cell r="D195">
            <v>9800</v>
          </cell>
          <cell r="E195">
            <v>6100</v>
          </cell>
          <cell r="F195">
            <v>0.75</v>
          </cell>
          <cell r="H195">
            <v>1887</v>
          </cell>
          <cell r="I195">
            <v>0</v>
          </cell>
          <cell r="J195" t="str">
            <v>個</v>
          </cell>
        </row>
        <row r="196">
          <cell r="B196" t="str">
            <v>CAC-104S</v>
          </cell>
          <cell r="C196" t="str">
            <v>CATV用4分岐器</v>
          </cell>
          <cell r="D196">
            <v>11000</v>
          </cell>
          <cell r="E196">
            <v>6800</v>
          </cell>
          <cell r="F196">
            <v>0.75</v>
          </cell>
          <cell r="H196">
            <v>2422</v>
          </cell>
          <cell r="I196">
            <v>0</v>
          </cell>
          <cell r="J196" t="str">
            <v>個</v>
          </cell>
        </row>
        <row r="197">
          <cell r="B197" t="str">
            <v>CAC-104YN</v>
          </cell>
          <cell r="C197" t="str">
            <v>CATV用4分岐器</v>
          </cell>
          <cell r="D197">
            <v>11700</v>
          </cell>
          <cell r="E197">
            <v>7250</v>
          </cell>
          <cell r="F197">
            <v>0.75</v>
          </cell>
          <cell r="H197">
            <v>2884</v>
          </cell>
          <cell r="I197">
            <v>0</v>
          </cell>
          <cell r="J197" t="str">
            <v>個</v>
          </cell>
        </row>
        <row r="198">
          <cell r="B198" t="str">
            <v>CAC-148YN</v>
          </cell>
          <cell r="C198" t="str">
            <v>CATV用8分岐器</v>
          </cell>
          <cell r="D198">
            <v>16900</v>
          </cell>
          <cell r="E198">
            <v>10500</v>
          </cell>
          <cell r="F198">
            <v>0.75</v>
          </cell>
          <cell r="H198">
            <v>5655</v>
          </cell>
          <cell r="I198">
            <v>0</v>
          </cell>
          <cell r="J198" t="str">
            <v>個</v>
          </cell>
        </row>
        <row r="199">
          <cell r="B199" t="str">
            <v>CAC-151FTN</v>
          </cell>
          <cell r="C199" t="str">
            <v>CATV用1分岐器</v>
          </cell>
          <cell r="D199">
            <v>9300</v>
          </cell>
          <cell r="E199">
            <v>5750</v>
          </cell>
          <cell r="F199">
            <v>0.75</v>
          </cell>
          <cell r="H199">
            <v>2940</v>
          </cell>
          <cell r="I199">
            <v>0</v>
          </cell>
          <cell r="J199" t="str">
            <v>個</v>
          </cell>
        </row>
        <row r="200">
          <cell r="B200" t="str">
            <v>CAC-151N</v>
          </cell>
          <cell r="C200" t="str">
            <v>CATV用1分岐器</v>
          </cell>
          <cell r="D200">
            <v>7250</v>
          </cell>
          <cell r="E200">
            <v>4500</v>
          </cell>
          <cell r="F200">
            <v>0.75</v>
          </cell>
          <cell r="H200">
            <v>1642</v>
          </cell>
          <cell r="I200">
            <v>0</v>
          </cell>
          <cell r="J200" t="str">
            <v>個</v>
          </cell>
        </row>
        <row r="201">
          <cell r="B201" t="str">
            <v>CAC-151YN</v>
          </cell>
          <cell r="C201" t="str">
            <v>CATV用1分岐器</v>
          </cell>
          <cell r="D201">
            <v>9300</v>
          </cell>
          <cell r="E201">
            <v>5750</v>
          </cell>
          <cell r="F201">
            <v>0.75</v>
          </cell>
          <cell r="H201">
            <v>2255</v>
          </cell>
          <cell r="I201">
            <v>0</v>
          </cell>
          <cell r="J201" t="str">
            <v>個</v>
          </cell>
        </row>
        <row r="202">
          <cell r="B202" t="str">
            <v>CAC-152FTN</v>
          </cell>
          <cell r="C202" t="str">
            <v>CATV用2分岐器</v>
          </cell>
          <cell r="D202">
            <v>10200</v>
          </cell>
          <cell r="E202">
            <v>6300</v>
          </cell>
          <cell r="F202">
            <v>0.75</v>
          </cell>
          <cell r="H202">
            <v>3225</v>
          </cell>
          <cell r="I202">
            <v>0</v>
          </cell>
          <cell r="J202" t="str">
            <v>個</v>
          </cell>
        </row>
        <row r="203">
          <cell r="B203" t="str">
            <v>CAC-152N</v>
          </cell>
          <cell r="C203" t="str">
            <v>CATV用2分岐器</v>
          </cell>
          <cell r="D203">
            <v>7850</v>
          </cell>
          <cell r="E203">
            <v>4850</v>
          </cell>
          <cell r="F203">
            <v>0.75</v>
          </cell>
          <cell r="H203">
            <v>1719</v>
          </cell>
          <cell r="I203">
            <v>0</v>
          </cell>
          <cell r="J203" t="str">
            <v>個</v>
          </cell>
        </row>
        <row r="204">
          <cell r="B204" t="str">
            <v>CAC-152YN</v>
          </cell>
          <cell r="C204" t="str">
            <v>CATV用2分岐器</v>
          </cell>
          <cell r="D204">
            <v>10200</v>
          </cell>
          <cell r="E204">
            <v>6300</v>
          </cell>
          <cell r="F204">
            <v>0.75</v>
          </cell>
          <cell r="H204">
            <v>2608</v>
          </cell>
          <cell r="I204">
            <v>0</v>
          </cell>
          <cell r="J204" t="str">
            <v>個</v>
          </cell>
        </row>
        <row r="205">
          <cell r="B205" t="str">
            <v>CAC-154N</v>
          </cell>
          <cell r="C205" t="str">
            <v>CATV用4分岐器</v>
          </cell>
          <cell r="D205">
            <v>9800</v>
          </cell>
          <cell r="E205">
            <v>6100</v>
          </cell>
          <cell r="F205">
            <v>0.75</v>
          </cell>
          <cell r="H205">
            <v>1887</v>
          </cell>
          <cell r="I205">
            <v>0</v>
          </cell>
          <cell r="J205" t="str">
            <v>個</v>
          </cell>
        </row>
        <row r="206">
          <cell r="B206" t="str">
            <v>CAC-154YN</v>
          </cell>
          <cell r="C206" t="str">
            <v>CATV用4分岐器</v>
          </cell>
          <cell r="D206">
            <v>11700</v>
          </cell>
          <cell r="E206">
            <v>7250</v>
          </cell>
          <cell r="F206">
            <v>0.75</v>
          </cell>
          <cell r="H206">
            <v>2884</v>
          </cell>
          <cell r="I206">
            <v>0</v>
          </cell>
          <cell r="J206" t="str">
            <v>個</v>
          </cell>
        </row>
        <row r="207">
          <cell r="B207" t="str">
            <v>CAC-178YN</v>
          </cell>
          <cell r="C207" t="str">
            <v>CATV用8分岐器</v>
          </cell>
          <cell r="D207">
            <v>16900</v>
          </cell>
          <cell r="E207">
            <v>10500</v>
          </cell>
          <cell r="F207">
            <v>0.75</v>
          </cell>
          <cell r="H207">
            <v>5655</v>
          </cell>
          <cell r="I207">
            <v>0</v>
          </cell>
          <cell r="J207" t="str">
            <v>個</v>
          </cell>
        </row>
        <row r="208">
          <cell r="B208" t="str">
            <v>CAC-201FTN</v>
          </cell>
          <cell r="C208" t="str">
            <v>CATV用1分岐器</v>
          </cell>
          <cell r="D208">
            <v>9300</v>
          </cell>
          <cell r="E208">
            <v>5750</v>
          </cell>
          <cell r="F208">
            <v>0.75</v>
          </cell>
          <cell r="H208">
            <v>2940</v>
          </cell>
          <cell r="I208">
            <v>0</v>
          </cell>
          <cell r="J208" t="str">
            <v>個</v>
          </cell>
        </row>
        <row r="209">
          <cell r="B209" t="str">
            <v>CAC-201N</v>
          </cell>
          <cell r="C209" t="str">
            <v>CATV用1分岐器</v>
          </cell>
          <cell r="D209">
            <v>7250</v>
          </cell>
          <cell r="E209">
            <v>4500</v>
          </cell>
          <cell r="F209">
            <v>0.75</v>
          </cell>
          <cell r="H209">
            <v>1642</v>
          </cell>
          <cell r="I209">
            <v>0</v>
          </cell>
          <cell r="J209" t="str">
            <v>個</v>
          </cell>
        </row>
        <row r="210">
          <cell r="B210" t="str">
            <v>CAC-201YN</v>
          </cell>
          <cell r="C210" t="str">
            <v>CATV用1分岐器</v>
          </cell>
          <cell r="D210">
            <v>9300</v>
          </cell>
          <cell r="E210">
            <v>5750</v>
          </cell>
          <cell r="F210">
            <v>0.75</v>
          </cell>
          <cell r="H210">
            <v>2255</v>
          </cell>
          <cell r="I210">
            <v>0</v>
          </cell>
          <cell r="J210" t="str">
            <v>個</v>
          </cell>
        </row>
        <row r="211">
          <cell r="B211" t="str">
            <v>CAC-202FTN</v>
          </cell>
          <cell r="C211" t="str">
            <v>CATV用2分岐器</v>
          </cell>
          <cell r="D211">
            <v>10200</v>
          </cell>
          <cell r="E211">
            <v>6300</v>
          </cell>
          <cell r="F211">
            <v>0.75</v>
          </cell>
          <cell r="H211">
            <v>3225</v>
          </cell>
          <cell r="I211">
            <v>0</v>
          </cell>
          <cell r="J211" t="str">
            <v>個</v>
          </cell>
        </row>
        <row r="212">
          <cell r="B212" t="str">
            <v>CAC-202N</v>
          </cell>
          <cell r="C212" t="str">
            <v>CATV用2分岐器</v>
          </cell>
          <cell r="D212">
            <v>7850</v>
          </cell>
          <cell r="E212">
            <v>4850</v>
          </cell>
          <cell r="F212">
            <v>0.75</v>
          </cell>
          <cell r="H212">
            <v>1719</v>
          </cell>
          <cell r="I212">
            <v>0</v>
          </cell>
          <cell r="J212" t="str">
            <v>個</v>
          </cell>
        </row>
        <row r="213">
          <cell r="B213" t="str">
            <v>CAC-202YN</v>
          </cell>
          <cell r="C213" t="str">
            <v>CATV用2分岐器</v>
          </cell>
          <cell r="D213">
            <v>10200</v>
          </cell>
          <cell r="E213">
            <v>6300</v>
          </cell>
          <cell r="F213">
            <v>0.75</v>
          </cell>
          <cell r="H213">
            <v>2608</v>
          </cell>
          <cell r="I213">
            <v>0</v>
          </cell>
          <cell r="J213" t="str">
            <v>個</v>
          </cell>
        </row>
        <row r="214">
          <cell r="B214" t="str">
            <v>CAC-204N</v>
          </cell>
          <cell r="C214" t="str">
            <v>CATV用4分岐器</v>
          </cell>
          <cell r="D214">
            <v>9800</v>
          </cell>
          <cell r="E214">
            <v>6100</v>
          </cell>
          <cell r="F214">
            <v>0.75</v>
          </cell>
          <cell r="H214">
            <v>1887</v>
          </cell>
          <cell r="I214">
            <v>0</v>
          </cell>
          <cell r="J214" t="str">
            <v>個</v>
          </cell>
        </row>
        <row r="215">
          <cell r="B215" t="str">
            <v>CAC-204YN</v>
          </cell>
          <cell r="C215" t="str">
            <v>CATV用4分岐器</v>
          </cell>
          <cell r="D215">
            <v>11700</v>
          </cell>
          <cell r="E215">
            <v>7250</v>
          </cell>
          <cell r="F215">
            <v>0.75</v>
          </cell>
          <cell r="H215">
            <v>2884</v>
          </cell>
          <cell r="I215">
            <v>0</v>
          </cell>
          <cell r="J215" t="str">
            <v>個</v>
          </cell>
        </row>
        <row r="216">
          <cell r="B216" t="str">
            <v>CAC-208YN</v>
          </cell>
          <cell r="C216" t="str">
            <v>CATV用8分岐器</v>
          </cell>
          <cell r="D216">
            <v>16900</v>
          </cell>
          <cell r="E216">
            <v>10500</v>
          </cell>
          <cell r="F216">
            <v>0.75</v>
          </cell>
          <cell r="H216">
            <v>4700</v>
          </cell>
          <cell r="I216">
            <v>0</v>
          </cell>
          <cell r="J216" t="str">
            <v>個</v>
          </cell>
        </row>
        <row r="217">
          <cell r="B217" t="str">
            <v>CAD-72FTN</v>
          </cell>
          <cell r="C217" t="str">
            <v>CATV用2分配器</v>
          </cell>
          <cell r="D217">
            <v>9300</v>
          </cell>
          <cell r="E217">
            <v>5750</v>
          </cell>
          <cell r="F217">
            <v>0.75</v>
          </cell>
          <cell r="H217">
            <v>2940</v>
          </cell>
          <cell r="I217">
            <v>0</v>
          </cell>
          <cell r="J217" t="str">
            <v>個</v>
          </cell>
        </row>
        <row r="218">
          <cell r="B218" t="str">
            <v>CAD-72N</v>
          </cell>
          <cell r="C218" t="str">
            <v>CATV用2分配器</v>
          </cell>
          <cell r="D218">
            <v>7500</v>
          </cell>
          <cell r="E218">
            <v>4650</v>
          </cell>
          <cell r="F218">
            <v>0.75</v>
          </cell>
          <cell r="H218">
            <v>1649</v>
          </cell>
          <cell r="I218">
            <v>0</v>
          </cell>
          <cell r="J218" t="str">
            <v>個</v>
          </cell>
        </row>
        <row r="219">
          <cell r="B219" t="str">
            <v>CAD-72S</v>
          </cell>
          <cell r="C219" t="str">
            <v>CATV用2分配器</v>
          </cell>
          <cell r="D219">
            <v>8300</v>
          </cell>
          <cell r="E219">
            <v>5150</v>
          </cell>
          <cell r="F219">
            <v>0.75</v>
          </cell>
          <cell r="H219">
            <v>1935</v>
          </cell>
          <cell r="I219">
            <v>0</v>
          </cell>
          <cell r="J219" t="str">
            <v>個</v>
          </cell>
        </row>
        <row r="220">
          <cell r="B220" t="str">
            <v>CAD-72YN</v>
          </cell>
          <cell r="C220" t="str">
            <v>CATV用2分配器</v>
          </cell>
          <cell r="D220">
            <v>9300</v>
          </cell>
          <cell r="E220">
            <v>5750</v>
          </cell>
          <cell r="F220">
            <v>0.75</v>
          </cell>
          <cell r="H220">
            <v>2251</v>
          </cell>
          <cell r="I220">
            <v>0</v>
          </cell>
          <cell r="J220" t="str">
            <v>個</v>
          </cell>
        </row>
        <row r="221">
          <cell r="B221" t="str">
            <v>CAD-74N</v>
          </cell>
          <cell r="C221" t="str">
            <v>CATV用4分配器</v>
          </cell>
          <cell r="D221">
            <v>8150</v>
          </cell>
          <cell r="E221">
            <v>5050</v>
          </cell>
          <cell r="F221">
            <v>0.75</v>
          </cell>
          <cell r="H221">
            <v>1833</v>
          </cell>
          <cell r="I221">
            <v>0</v>
          </cell>
          <cell r="J221" t="str">
            <v>個</v>
          </cell>
        </row>
        <row r="222">
          <cell r="B222" t="str">
            <v>CAD-74S</v>
          </cell>
          <cell r="C222" t="str">
            <v>CATV用4分配器</v>
          </cell>
          <cell r="D222">
            <v>9800</v>
          </cell>
          <cell r="E222">
            <v>6100</v>
          </cell>
          <cell r="F222">
            <v>0.75</v>
          </cell>
          <cell r="H222">
            <v>2283</v>
          </cell>
          <cell r="I222">
            <v>0</v>
          </cell>
          <cell r="J222" t="str">
            <v>個</v>
          </cell>
        </row>
        <row r="223">
          <cell r="B223" t="str">
            <v>CAD-74YN</v>
          </cell>
          <cell r="C223" t="str">
            <v>CATV用4分配器</v>
          </cell>
          <cell r="D223">
            <v>10200</v>
          </cell>
          <cell r="E223">
            <v>6300</v>
          </cell>
          <cell r="F223">
            <v>0.75</v>
          </cell>
          <cell r="H223">
            <v>2598</v>
          </cell>
          <cell r="I223">
            <v>0</v>
          </cell>
          <cell r="J223" t="str">
            <v>個</v>
          </cell>
        </row>
        <row r="224">
          <cell r="B224" t="str">
            <v>CAU-3S</v>
          </cell>
          <cell r="C224" t="str">
            <v>UHF帯用ﾌﾟﾘｱﾝﾌﾟ</v>
          </cell>
          <cell r="D224">
            <v>40700</v>
          </cell>
          <cell r="E224">
            <v>25200</v>
          </cell>
          <cell r="F224">
            <v>1.1000000000000001</v>
          </cell>
          <cell r="H224">
            <v>7589</v>
          </cell>
          <cell r="I224">
            <v>0</v>
          </cell>
          <cell r="J224" t="str">
            <v>台</v>
          </cell>
        </row>
        <row r="225">
          <cell r="B225" t="str">
            <v>CAV-3</v>
          </cell>
          <cell r="C225" t="str">
            <v>VHF帯用ﾌﾟﾘｱﾝﾌﾟ</v>
          </cell>
          <cell r="D225">
            <v>24900</v>
          </cell>
          <cell r="E225">
            <v>15400</v>
          </cell>
          <cell r="F225">
            <v>1.1000000000000001</v>
          </cell>
          <cell r="H225">
            <v>7555</v>
          </cell>
          <cell r="I225">
            <v>0</v>
          </cell>
          <cell r="J225" t="str">
            <v>台</v>
          </cell>
        </row>
        <row r="226">
          <cell r="B226" t="str">
            <v>CAV-3BD4T</v>
          </cell>
          <cell r="C226" t="str">
            <v>CATV用ｱﾝﾌﾟ</v>
          </cell>
          <cell r="D226">
            <v>199000</v>
          </cell>
          <cell r="E226">
            <v>123000</v>
          </cell>
          <cell r="F226">
            <v>1.1000000000000001</v>
          </cell>
          <cell r="H226">
            <v>58815</v>
          </cell>
          <cell r="I226">
            <v>0</v>
          </cell>
          <cell r="J226" t="str">
            <v>台</v>
          </cell>
        </row>
        <row r="227">
          <cell r="B227" t="str">
            <v>CAV-3C4T</v>
          </cell>
          <cell r="C227" t="str">
            <v>CATV用ｱﾝﾌﾟ</v>
          </cell>
          <cell r="D227">
            <v>143000</v>
          </cell>
          <cell r="E227">
            <v>88700</v>
          </cell>
          <cell r="F227">
            <v>1.1000000000000001</v>
          </cell>
          <cell r="H227">
            <v>45825</v>
          </cell>
          <cell r="I227">
            <v>0</v>
          </cell>
          <cell r="J227" t="str">
            <v>台</v>
          </cell>
        </row>
        <row r="228">
          <cell r="B228" t="str">
            <v>CAV-3D4T</v>
          </cell>
          <cell r="C228" t="str">
            <v>CATV用ｱﾝﾌﾟ</v>
          </cell>
          <cell r="D228">
            <v>96800</v>
          </cell>
          <cell r="E228">
            <v>60000</v>
          </cell>
          <cell r="F228">
            <v>1.1000000000000001</v>
          </cell>
          <cell r="H228">
            <v>30990</v>
          </cell>
          <cell r="I228">
            <v>0</v>
          </cell>
          <cell r="J228" t="str">
            <v>台</v>
          </cell>
        </row>
        <row r="229">
          <cell r="B229" t="str">
            <v>CAV-3L2T</v>
          </cell>
          <cell r="C229" t="str">
            <v>CATV用ｱﾝﾌﾟ</v>
          </cell>
          <cell r="D229">
            <v>75900</v>
          </cell>
          <cell r="E229">
            <v>47100</v>
          </cell>
          <cell r="F229">
            <v>1.1000000000000001</v>
          </cell>
          <cell r="H229">
            <v>24330</v>
          </cell>
          <cell r="I229">
            <v>0</v>
          </cell>
          <cell r="J229" t="str">
            <v>台</v>
          </cell>
        </row>
        <row r="230">
          <cell r="B230" t="str">
            <v>CAV-3SH</v>
          </cell>
          <cell r="C230" t="str">
            <v>VHF帯用ﾌﾟﾘｱﾝﾌﾟ</v>
          </cell>
          <cell r="D230">
            <v>32800</v>
          </cell>
          <cell r="E230">
            <v>20300</v>
          </cell>
          <cell r="F230">
            <v>1.1000000000000001</v>
          </cell>
          <cell r="H230">
            <v>8546</v>
          </cell>
          <cell r="I230">
            <v>0</v>
          </cell>
          <cell r="J230" t="str">
            <v>台</v>
          </cell>
        </row>
        <row r="231">
          <cell r="B231" t="str">
            <v>CAV-3SL</v>
          </cell>
          <cell r="C231" t="str">
            <v>VHF帯用ﾌﾟﾘｱﾝﾌﾟ</v>
          </cell>
          <cell r="D231">
            <v>32800</v>
          </cell>
          <cell r="E231">
            <v>20300</v>
          </cell>
          <cell r="F231">
            <v>1.1000000000000001</v>
          </cell>
          <cell r="H231">
            <v>8278</v>
          </cell>
          <cell r="I231">
            <v>0</v>
          </cell>
          <cell r="J231" t="str">
            <v>台</v>
          </cell>
        </row>
        <row r="232">
          <cell r="B232" t="str">
            <v>CAV-4D4T</v>
          </cell>
          <cell r="C232" t="str">
            <v>CATV用ｱﾝﾌﾟ</v>
          </cell>
          <cell r="D232">
            <v>143000</v>
          </cell>
          <cell r="E232">
            <v>88700</v>
          </cell>
          <cell r="F232">
            <v>1.1000000000000001</v>
          </cell>
          <cell r="H232">
            <v>45825</v>
          </cell>
          <cell r="I232">
            <v>0</v>
          </cell>
          <cell r="J232" t="str">
            <v>台</v>
          </cell>
        </row>
        <row r="233">
          <cell r="B233" t="str">
            <v>CAV-5WT</v>
          </cell>
          <cell r="C233" t="str">
            <v>CATV用ｱﾝﾌﾟ</v>
          </cell>
          <cell r="D233">
            <v>145000</v>
          </cell>
          <cell r="E233">
            <v>89900</v>
          </cell>
          <cell r="F233">
            <v>1.1000000000000001</v>
          </cell>
          <cell r="H233">
            <v>39724</v>
          </cell>
          <cell r="I233">
            <v>0</v>
          </cell>
          <cell r="J233" t="str">
            <v>台</v>
          </cell>
        </row>
        <row r="234">
          <cell r="B234" t="str">
            <v>CAX-1Y</v>
          </cell>
          <cell r="C234" t="str">
            <v>CATV用隣接混合器</v>
          </cell>
          <cell r="D234">
            <v>69700</v>
          </cell>
          <cell r="E234">
            <v>43200</v>
          </cell>
          <cell r="F234">
            <v>0.5</v>
          </cell>
          <cell r="G234" t="str">
            <v>指定1波</v>
          </cell>
          <cell r="H234">
            <v>19176</v>
          </cell>
          <cell r="I234">
            <v>0</v>
          </cell>
          <cell r="J234" t="str">
            <v>個</v>
          </cell>
        </row>
        <row r="235">
          <cell r="B235" t="str">
            <v>CAX-2Y</v>
          </cell>
          <cell r="C235" t="str">
            <v>CATV用隣接混合器</v>
          </cell>
          <cell r="D235">
            <v>97200</v>
          </cell>
          <cell r="E235">
            <v>60300</v>
          </cell>
          <cell r="F235">
            <v>0.5</v>
          </cell>
          <cell r="G235" t="str">
            <v>指定2波</v>
          </cell>
          <cell r="H235">
            <v>23586</v>
          </cell>
          <cell r="I235">
            <v>0</v>
          </cell>
          <cell r="J235" t="str">
            <v>個</v>
          </cell>
        </row>
        <row r="236">
          <cell r="B236" t="str">
            <v>CBSA-452</v>
          </cell>
          <cell r="C236" t="str">
            <v>CS･BS共用ｱﾝﾃﾅ(45cm)</v>
          </cell>
          <cell r="D236">
            <v>38000</v>
          </cell>
          <cell r="E236">
            <v>28500</v>
          </cell>
          <cell r="F236">
            <v>2</v>
          </cell>
          <cell r="G236" t="str">
            <v>ﾃﾞｨﾚｸTV用</v>
          </cell>
          <cell r="H236">
            <v>11984</v>
          </cell>
          <cell r="I236">
            <v>1</v>
          </cell>
          <cell r="J236" t="str">
            <v>本</v>
          </cell>
        </row>
        <row r="237">
          <cell r="B237" t="str">
            <v>CBSA-453D</v>
          </cell>
          <cell r="C237" t="str">
            <v>CS･BS共用ｱﾝﾃﾅ(45cm)</v>
          </cell>
          <cell r="D237">
            <v>43000</v>
          </cell>
          <cell r="E237">
            <v>32300</v>
          </cell>
          <cell r="F237">
            <v>2</v>
          </cell>
          <cell r="G237" t="str">
            <v>ｽｶｲﾊﾟｰﾌｪｸTV!用</v>
          </cell>
          <cell r="H237">
            <v>8410</v>
          </cell>
          <cell r="I237">
            <v>1</v>
          </cell>
          <cell r="J237" t="str">
            <v>本</v>
          </cell>
        </row>
        <row r="238">
          <cell r="B238" t="str">
            <v>CBSA-751</v>
          </cell>
          <cell r="C238" t="str">
            <v>CS･BS共用ｱﾝﾃﾅ</v>
          </cell>
          <cell r="D238">
            <v>99500</v>
          </cell>
          <cell r="E238">
            <v>74600</v>
          </cell>
          <cell r="F238">
            <v>2.2999999999999998</v>
          </cell>
          <cell r="G238" t="str">
            <v>JC-SAT3</v>
          </cell>
          <cell r="H238">
            <v>50000</v>
          </cell>
          <cell r="I238">
            <v>1</v>
          </cell>
          <cell r="J238" t="str">
            <v>本</v>
          </cell>
        </row>
        <row r="239">
          <cell r="B239" t="str">
            <v>CC-2B</v>
          </cell>
          <cell r="C239" t="str">
            <v>2分岐器</v>
          </cell>
          <cell r="D239">
            <v>5300</v>
          </cell>
          <cell r="E239">
            <v>3290</v>
          </cell>
          <cell r="F239">
            <v>0.23</v>
          </cell>
          <cell r="G239" t="str">
            <v>CS-C2</v>
          </cell>
          <cell r="H239">
            <v>990</v>
          </cell>
          <cell r="I239">
            <v>0</v>
          </cell>
          <cell r="J239" t="str">
            <v>個</v>
          </cell>
        </row>
        <row r="240">
          <cell r="B240" t="str">
            <v>CC-4B</v>
          </cell>
          <cell r="C240" t="str">
            <v>4分岐器</v>
          </cell>
          <cell r="D240">
            <v>7550</v>
          </cell>
          <cell r="E240">
            <v>4680</v>
          </cell>
          <cell r="F240">
            <v>0.23</v>
          </cell>
          <cell r="G240" t="str">
            <v>CS-C4</v>
          </cell>
          <cell r="H240">
            <v>1333</v>
          </cell>
          <cell r="I240">
            <v>0</v>
          </cell>
          <cell r="J240" t="str">
            <v>個</v>
          </cell>
        </row>
        <row r="241">
          <cell r="B241" t="str">
            <v>CD-2B</v>
          </cell>
          <cell r="C241" t="str">
            <v>2分配器</v>
          </cell>
          <cell r="D241">
            <v>4100</v>
          </cell>
          <cell r="E241">
            <v>2540</v>
          </cell>
          <cell r="F241">
            <v>0.23</v>
          </cell>
          <cell r="G241" t="str">
            <v>CS-D2</v>
          </cell>
          <cell r="H241">
            <v>847</v>
          </cell>
          <cell r="I241">
            <v>0</v>
          </cell>
          <cell r="J241" t="str">
            <v>個</v>
          </cell>
        </row>
        <row r="242">
          <cell r="B242" t="str">
            <v>CD-4B</v>
          </cell>
          <cell r="C242" t="str">
            <v>4分配器</v>
          </cell>
          <cell r="D242">
            <v>5700</v>
          </cell>
          <cell r="E242">
            <v>3530</v>
          </cell>
          <cell r="F242">
            <v>0.23</v>
          </cell>
          <cell r="G242" t="str">
            <v>CS-D4</v>
          </cell>
          <cell r="H242">
            <v>1225</v>
          </cell>
          <cell r="I242">
            <v>0</v>
          </cell>
          <cell r="J242" t="str">
            <v>個</v>
          </cell>
        </row>
        <row r="243">
          <cell r="B243" t="str">
            <v>CD-6B</v>
          </cell>
          <cell r="C243" t="str">
            <v>6分配器</v>
          </cell>
          <cell r="D243">
            <v>8550</v>
          </cell>
          <cell r="E243">
            <v>5300</v>
          </cell>
          <cell r="F243">
            <v>0.23</v>
          </cell>
          <cell r="G243" t="str">
            <v>CS-D6</v>
          </cell>
          <cell r="H243">
            <v>2061</v>
          </cell>
          <cell r="I243">
            <v>0</v>
          </cell>
          <cell r="J243" t="str">
            <v>個</v>
          </cell>
        </row>
        <row r="244">
          <cell r="B244" t="str">
            <v>CFAM-1R</v>
          </cell>
          <cell r="C244" t="str">
            <v>FM,UV混合分波器</v>
          </cell>
          <cell r="D244">
            <v>6900</v>
          </cell>
          <cell r="E244">
            <v>4300</v>
          </cell>
          <cell r="F244">
            <v>0.23</v>
          </cell>
          <cell r="G244" t="str">
            <v>1ch地域用</v>
          </cell>
          <cell r="H244">
            <v>1805</v>
          </cell>
          <cell r="I244">
            <v>0</v>
          </cell>
          <cell r="J244" t="str">
            <v>個</v>
          </cell>
        </row>
        <row r="245">
          <cell r="B245" t="str">
            <v>CFAM-2R</v>
          </cell>
          <cell r="C245" t="str">
            <v>FM,UV混合分波器</v>
          </cell>
          <cell r="D245">
            <v>6900</v>
          </cell>
          <cell r="E245">
            <v>4300</v>
          </cell>
          <cell r="F245">
            <v>0.23</v>
          </cell>
          <cell r="G245" t="str">
            <v>2ch地域用</v>
          </cell>
          <cell r="H245">
            <v>1805</v>
          </cell>
          <cell r="I245">
            <v>0</v>
          </cell>
          <cell r="J245" t="str">
            <v>個</v>
          </cell>
        </row>
        <row r="246">
          <cell r="B246" t="str">
            <v>CGC-082Y</v>
          </cell>
          <cell r="C246" t="str">
            <v>CATV用2分岐器</v>
          </cell>
          <cell r="D246">
            <v>8800</v>
          </cell>
          <cell r="E246">
            <v>5460</v>
          </cell>
          <cell r="F246">
            <v>0.75</v>
          </cell>
          <cell r="H246">
            <v>1400</v>
          </cell>
          <cell r="I246">
            <v>0</v>
          </cell>
          <cell r="J246" t="str">
            <v>個</v>
          </cell>
        </row>
        <row r="247">
          <cell r="B247" t="str">
            <v>CGC-112Y</v>
          </cell>
          <cell r="C247" t="str">
            <v>CATV用2分岐器</v>
          </cell>
          <cell r="D247">
            <v>8800</v>
          </cell>
          <cell r="E247">
            <v>5460</v>
          </cell>
          <cell r="F247">
            <v>0.75</v>
          </cell>
          <cell r="H247">
            <v>1400</v>
          </cell>
          <cell r="I247">
            <v>0</v>
          </cell>
          <cell r="J247" t="str">
            <v>個</v>
          </cell>
        </row>
        <row r="248">
          <cell r="B248" t="str">
            <v>CGC-114Y</v>
          </cell>
          <cell r="C248" t="str">
            <v>CATV用4分岐器</v>
          </cell>
          <cell r="D248">
            <v>9900</v>
          </cell>
          <cell r="E248">
            <v>6140</v>
          </cell>
          <cell r="F248">
            <v>0.75</v>
          </cell>
          <cell r="H248">
            <v>1600</v>
          </cell>
          <cell r="I248">
            <v>0</v>
          </cell>
          <cell r="J248" t="str">
            <v>個</v>
          </cell>
        </row>
        <row r="249">
          <cell r="B249" t="str">
            <v>CGC-142Y</v>
          </cell>
          <cell r="C249" t="str">
            <v>CATV用2分岐器</v>
          </cell>
          <cell r="D249">
            <v>8800</v>
          </cell>
          <cell r="E249">
            <v>5460</v>
          </cell>
          <cell r="F249">
            <v>0.75</v>
          </cell>
          <cell r="H249">
            <v>1400</v>
          </cell>
          <cell r="I249">
            <v>0</v>
          </cell>
          <cell r="J249" t="str">
            <v>個</v>
          </cell>
        </row>
        <row r="250">
          <cell r="B250" t="str">
            <v>CGC-144Y</v>
          </cell>
          <cell r="C250" t="str">
            <v>CATV用4分岐器</v>
          </cell>
          <cell r="D250">
            <v>9900</v>
          </cell>
          <cell r="E250">
            <v>6140</v>
          </cell>
          <cell r="F250">
            <v>0.75</v>
          </cell>
          <cell r="H250">
            <v>1600</v>
          </cell>
          <cell r="I250">
            <v>0</v>
          </cell>
          <cell r="J250" t="str">
            <v>個</v>
          </cell>
        </row>
        <row r="251">
          <cell r="B251" t="str">
            <v>CGC-158Y</v>
          </cell>
          <cell r="C251" t="str">
            <v>CATV用8分岐器</v>
          </cell>
          <cell r="D251">
            <v>14000</v>
          </cell>
          <cell r="E251">
            <v>8680</v>
          </cell>
          <cell r="F251">
            <v>0.75</v>
          </cell>
          <cell r="H251">
            <v>2500</v>
          </cell>
          <cell r="I251">
            <v>0</v>
          </cell>
          <cell r="J251" t="str">
            <v>個</v>
          </cell>
        </row>
        <row r="252">
          <cell r="B252" t="str">
            <v>CGC-172Y</v>
          </cell>
          <cell r="C252" t="str">
            <v>CATV用2分岐器</v>
          </cell>
          <cell r="D252">
            <v>8800</v>
          </cell>
          <cell r="E252">
            <v>5460</v>
          </cell>
          <cell r="F252">
            <v>0.75</v>
          </cell>
          <cell r="H252">
            <v>1400</v>
          </cell>
          <cell r="I252">
            <v>0</v>
          </cell>
          <cell r="J252" t="str">
            <v>個</v>
          </cell>
        </row>
        <row r="253">
          <cell r="B253" t="str">
            <v>CGC-174Y</v>
          </cell>
          <cell r="C253" t="str">
            <v>CATV用4分岐器</v>
          </cell>
          <cell r="D253">
            <v>9900</v>
          </cell>
          <cell r="E253">
            <v>6140</v>
          </cell>
          <cell r="F253">
            <v>0.75</v>
          </cell>
          <cell r="H253">
            <v>1600</v>
          </cell>
          <cell r="I253">
            <v>0</v>
          </cell>
          <cell r="J253" t="str">
            <v>個</v>
          </cell>
        </row>
        <row r="254">
          <cell r="B254" t="str">
            <v>CGC-188Y</v>
          </cell>
          <cell r="C254" t="str">
            <v>CATV用8分岐器</v>
          </cell>
          <cell r="D254">
            <v>14000</v>
          </cell>
          <cell r="E254">
            <v>8680</v>
          </cell>
          <cell r="F254">
            <v>0.75</v>
          </cell>
          <cell r="H254">
            <v>2500</v>
          </cell>
          <cell r="I254">
            <v>0</v>
          </cell>
          <cell r="J254" t="str">
            <v>個</v>
          </cell>
        </row>
        <row r="255">
          <cell r="B255" t="str">
            <v>CGC-202Y</v>
          </cell>
          <cell r="C255" t="str">
            <v>CATV用2分岐器</v>
          </cell>
          <cell r="D255">
            <v>8800</v>
          </cell>
          <cell r="E255">
            <v>5460</v>
          </cell>
          <cell r="F255">
            <v>0.75</v>
          </cell>
          <cell r="H255">
            <v>1400</v>
          </cell>
          <cell r="I255">
            <v>0</v>
          </cell>
          <cell r="J255" t="str">
            <v>個</v>
          </cell>
        </row>
        <row r="256">
          <cell r="B256" t="str">
            <v>CGC-204Y</v>
          </cell>
          <cell r="C256" t="str">
            <v>CATV用4分岐器</v>
          </cell>
          <cell r="D256">
            <v>9900</v>
          </cell>
          <cell r="E256">
            <v>6140</v>
          </cell>
          <cell r="F256">
            <v>0.75</v>
          </cell>
          <cell r="H256">
            <v>1600</v>
          </cell>
          <cell r="I256">
            <v>0</v>
          </cell>
          <cell r="J256" t="str">
            <v>個</v>
          </cell>
        </row>
        <row r="257">
          <cell r="B257" t="str">
            <v>CGC-218Y</v>
          </cell>
          <cell r="C257" t="str">
            <v>CATV用8分岐器</v>
          </cell>
          <cell r="D257">
            <v>14000</v>
          </cell>
          <cell r="E257">
            <v>8680</v>
          </cell>
          <cell r="F257">
            <v>0.75</v>
          </cell>
          <cell r="H257">
            <v>2500</v>
          </cell>
          <cell r="I257">
            <v>0</v>
          </cell>
          <cell r="J257" t="str">
            <v>個</v>
          </cell>
        </row>
        <row r="258">
          <cell r="B258" t="str">
            <v>CGC-232Y</v>
          </cell>
          <cell r="C258" t="str">
            <v>CATV用2分岐器</v>
          </cell>
          <cell r="D258">
            <v>8800</v>
          </cell>
          <cell r="E258">
            <v>5460</v>
          </cell>
          <cell r="F258">
            <v>0.75</v>
          </cell>
          <cell r="H258">
            <v>1400</v>
          </cell>
          <cell r="I258">
            <v>0</v>
          </cell>
          <cell r="J258" t="str">
            <v>個</v>
          </cell>
        </row>
        <row r="259">
          <cell r="B259" t="str">
            <v>CGC-234Y</v>
          </cell>
          <cell r="C259" t="str">
            <v>CATV用4分岐器</v>
          </cell>
          <cell r="D259">
            <v>9900</v>
          </cell>
          <cell r="E259">
            <v>6140</v>
          </cell>
          <cell r="F259">
            <v>0.75</v>
          </cell>
          <cell r="H259">
            <v>1600</v>
          </cell>
          <cell r="I259">
            <v>0</v>
          </cell>
          <cell r="J259" t="str">
            <v>個</v>
          </cell>
        </row>
        <row r="260">
          <cell r="B260" t="str">
            <v>CGC-248Y</v>
          </cell>
          <cell r="C260" t="str">
            <v>CATV用8分岐器</v>
          </cell>
          <cell r="D260">
            <v>14000</v>
          </cell>
          <cell r="E260">
            <v>8680</v>
          </cell>
          <cell r="F260">
            <v>0.75</v>
          </cell>
          <cell r="H260">
            <v>2500</v>
          </cell>
          <cell r="I260">
            <v>0</v>
          </cell>
          <cell r="J260" t="str">
            <v>個</v>
          </cell>
        </row>
        <row r="261">
          <cell r="B261" t="str">
            <v>CGC-262Y</v>
          </cell>
          <cell r="C261" t="str">
            <v>CATV用2分岐器</v>
          </cell>
          <cell r="D261">
            <v>8800</v>
          </cell>
          <cell r="E261">
            <v>5460</v>
          </cell>
          <cell r="F261">
            <v>0.75</v>
          </cell>
          <cell r="H261">
            <v>1400</v>
          </cell>
          <cell r="I261">
            <v>0</v>
          </cell>
          <cell r="J261" t="str">
            <v>個</v>
          </cell>
        </row>
        <row r="262">
          <cell r="B262" t="str">
            <v>CGC-264Y</v>
          </cell>
          <cell r="C262" t="str">
            <v>CATV用4分岐器</v>
          </cell>
          <cell r="D262">
            <v>9900</v>
          </cell>
          <cell r="E262">
            <v>6140</v>
          </cell>
          <cell r="F262">
            <v>0.75</v>
          </cell>
          <cell r="H262">
            <v>1600</v>
          </cell>
          <cell r="I262">
            <v>0</v>
          </cell>
          <cell r="J262" t="str">
            <v>個</v>
          </cell>
        </row>
        <row r="263">
          <cell r="B263" t="str">
            <v>CGC-278Y</v>
          </cell>
          <cell r="C263" t="str">
            <v>CATV用8分岐器</v>
          </cell>
          <cell r="D263">
            <v>14000</v>
          </cell>
          <cell r="E263">
            <v>8680</v>
          </cell>
          <cell r="F263">
            <v>0.75</v>
          </cell>
          <cell r="H263">
            <v>2500</v>
          </cell>
          <cell r="I263">
            <v>0</v>
          </cell>
          <cell r="J263" t="str">
            <v>個</v>
          </cell>
        </row>
        <row r="264">
          <cell r="B264" t="str">
            <v>CGC-292Y</v>
          </cell>
          <cell r="C264" t="str">
            <v>CATV用2分岐器</v>
          </cell>
          <cell r="D264">
            <v>8800</v>
          </cell>
          <cell r="E264">
            <v>5460</v>
          </cell>
          <cell r="F264">
            <v>0.75</v>
          </cell>
          <cell r="H264">
            <v>1400</v>
          </cell>
          <cell r="I264">
            <v>0</v>
          </cell>
          <cell r="J264" t="str">
            <v>個</v>
          </cell>
        </row>
        <row r="265">
          <cell r="B265" t="str">
            <v>CGC-294Y</v>
          </cell>
          <cell r="C265" t="str">
            <v>CATV用4分岐器</v>
          </cell>
          <cell r="D265">
            <v>9900</v>
          </cell>
          <cell r="E265">
            <v>6140</v>
          </cell>
          <cell r="F265">
            <v>0.75</v>
          </cell>
          <cell r="H265">
            <v>1600</v>
          </cell>
          <cell r="I265">
            <v>0</v>
          </cell>
          <cell r="J265" t="str">
            <v>個</v>
          </cell>
        </row>
        <row r="266">
          <cell r="B266" t="str">
            <v>CGC-308Y</v>
          </cell>
          <cell r="C266" t="str">
            <v>CATV用8分岐器</v>
          </cell>
          <cell r="D266">
            <v>14000</v>
          </cell>
          <cell r="E266">
            <v>8680</v>
          </cell>
          <cell r="F266">
            <v>0.75</v>
          </cell>
          <cell r="H266">
            <v>2500</v>
          </cell>
          <cell r="I266">
            <v>0</v>
          </cell>
          <cell r="J266" t="str">
            <v>個</v>
          </cell>
        </row>
        <row r="267">
          <cell r="B267" t="str">
            <v>CGC-322Y</v>
          </cell>
          <cell r="C267" t="str">
            <v>CATV用2分岐器</v>
          </cell>
          <cell r="D267">
            <v>8800</v>
          </cell>
          <cell r="E267">
            <v>5460</v>
          </cell>
          <cell r="F267">
            <v>0.75</v>
          </cell>
          <cell r="H267">
            <v>1400</v>
          </cell>
          <cell r="I267">
            <v>0</v>
          </cell>
          <cell r="J267" t="str">
            <v>個</v>
          </cell>
        </row>
        <row r="268">
          <cell r="B268" t="str">
            <v>CGC-324Y</v>
          </cell>
          <cell r="C268" t="str">
            <v>CATV用4分岐器</v>
          </cell>
          <cell r="D268">
            <v>9900</v>
          </cell>
          <cell r="E268">
            <v>6140</v>
          </cell>
          <cell r="F268">
            <v>0.75</v>
          </cell>
          <cell r="H268">
            <v>1600</v>
          </cell>
          <cell r="I268">
            <v>0</v>
          </cell>
          <cell r="J268" t="str">
            <v>個</v>
          </cell>
        </row>
        <row r="269">
          <cell r="B269" t="str">
            <v>CGC-338Y</v>
          </cell>
          <cell r="C269" t="str">
            <v>CATV用8分岐器</v>
          </cell>
          <cell r="D269">
            <v>14000</v>
          </cell>
          <cell r="E269">
            <v>8680</v>
          </cell>
          <cell r="F269">
            <v>0.75</v>
          </cell>
          <cell r="H269">
            <v>2500</v>
          </cell>
          <cell r="I269">
            <v>0</v>
          </cell>
          <cell r="J269" t="str">
            <v>個</v>
          </cell>
        </row>
        <row r="270">
          <cell r="B270" t="str">
            <v>CGD-72Y</v>
          </cell>
          <cell r="C270" t="str">
            <v>CATV用2分配器</v>
          </cell>
          <cell r="D270">
            <v>8800</v>
          </cell>
          <cell r="E270">
            <v>5460</v>
          </cell>
          <cell r="F270">
            <v>0.75</v>
          </cell>
          <cell r="H270">
            <v>1400</v>
          </cell>
          <cell r="I270">
            <v>0</v>
          </cell>
          <cell r="J270" t="str">
            <v>個</v>
          </cell>
        </row>
        <row r="271">
          <cell r="B271" t="str">
            <v>CGD-74Y</v>
          </cell>
          <cell r="C271" t="str">
            <v>CATV用4分配器</v>
          </cell>
          <cell r="D271">
            <v>9900</v>
          </cell>
          <cell r="E271">
            <v>6140</v>
          </cell>
          <cell r="F271">
            <v>0.75</v>
          </cell>
          <cell r="H271">
            <v>1600</v>
          </cell>
          <cell r="I271">
            <v>0</v>
          </cell>
          <cell r="J271" t="str">
            <v>個</v>
          </cell>
        </row>
        <row r="272">
          <cell r="B272" t="str">
            <v>CGD-78Y</v>
          </cell>
          <cell r="C272" t="str">
            <v>CATV用8分配器</v>
          </cell>
          <cell r="D272">
            <v>14000</v>
          </cell>
          <cell r="E272">
            <v>8680</v>
          </cell>
          <cell r="F272">
            <v>0.75</v>
          </cell>
          <cell r="H272">
            <v>2500</v>
          </cell>
          <cell r="I272">
            <v>0</v>
          </cell>
          <cell r="J272" t="str">
            <v>個</v>
          </cell>
        </row>
        <row r="273">
          <cell r="B273" t="str">
            <v>CLNU-4SA</v>
          </cell>
          <cell r="C273" t="str">
            <v>UHF帯用ﾌﾟﾘｱﾝﾌﾟ</v>
          </cell>
          <cell r="D273">
            <v>71000</v>
          </cell>
          <cell r="E273">
            <v>44000</v>
          </cell>
          <cell r="F273">
            <v>1.1000000000000001</v>
          </cell>
          <cell r="H273">
            <v>14809</v>
          </cell>
          <cell r="I273">
            <v>0</v>
          </cell>
          <cell r="J273" t="str">
            <v>個</v>
          </cell>
        </row>
        <row r="274">
          <cell r="B274" t="str">
            <v>CLNU-4SX</v>
          </cell>
          <cell r="C274" t="str">
            <v>UHF帯用ﾌﾟﾘｱﾝﾌﾟ</v>
          </cell>
          <cell r="D274">
            <v>79900</v>
          </cell>
          <cell r="E274">
            <v>49500</v>
          </cell>
          <cell r="F274">
            <v>1.1000000000000001</v>
          </cell>
          <cell r="H274">
            <v>19081</v>
          </cell>
          <cell r="I274">
            <v>0</v>
          </cell>
          <cell r="J274" t="str">
            <v>個</v>
          </cell>
        </row>
        <row r="275">
          <cell r="B275" t="str">
            <v>CM-2 13-40+45-62</v>
          </cell>
          <cell r="C275" t="str">
            <v>UHF､UHF混合分波器</v>
          </cell>
          <cell r="D275">
            <v>11700</v>
          </cell>
          <cell r="E275">
            <v>7250</v>
          </cell>
          <cell r="F275">
            <v>0.23</v>
          </cell>
          <cell r="H275">
            <v>4705</v>
          </cell>
          <cell r="I275">
            <v>0</v>
          </cell>
          <cell r="J275" t="str">
            <v>個</v>
          </cell>
        </row>
        <row r="276">
          <cell r="B276" t="str">
            <v>CM-2X</v>
          </cell>
          <cell r="C276" t="str">
            <v>ﾁｬﾝﾈﾙ指定混合分波器</v>
          </cell>
          <cell r="D276">
            <v>14400</v>
          </cell>
          <cell r="E276">
            <v>8950</v>
          </cell>
          <cell r="F276">
            <v>0.23</v>
          </cell>
          <cell r="H276">
            <v>4970</v>
          </cell>
          <cell r="I276">
            <v>0</v>
          </cell>
          <cell r="J276" t="str">
            <v>個</v>
          </cell>
        </row>
        <row r="277">
          <cell r="B277" t="str">
            <v>CM-2T2</v>
          </cell>
          <cell r="C277" t="str">
            <v>UHF､UHF混合分波器</v>
          </cell>
          <cell r="D277">
            <v>42800</v>
          </cell>
          <cell r="E277">
            <v>26500</v>
          </cell>
          <cell r="F277">
            <v>0.23</v>
          </cell>
          <cell r="H277">
            <v>12800</v>
          </cell>
          <cell r="I277">
            <v>0</v>
          </cell>
          <cell r="J277" t="str">
            <v>個</v>
          </cell>
        </row>
        <row r="278">
          <cell r="B278" t="str">
            <v>CM-201</v>
          </cell>
          <cell r="C278" t="str">
            <v>CS､BS･UV混合分波器</v>
          </cell>
          <cell r="D278">
            <v>22700</v>
          </cell>
          <cell r="E278">
            <v>14100</v>
          </cell>
          <cell r="F278">
            <v>0.23</v>
          </cell>
          <cell r="H278">
            <v>6759</v>
          </cell>
          <cell r="I278">
            <v>0</v>
          </cell>
          <cell r="J278" t="str">
            <v>個</v>
          </cell>
        </row>
        <row r="279">
          <cell r="B279" t="str">
            <v>CM-2CB</v>
          </cell>
          <cell r="C279" t="str">
            <v>CS(V/H偏波)混合器</v>
          </cell>
          <cell r="D279">
            <v>22000</v>
          </cell>
          <cell r="E279">
            <v>13600</v>
          </cell>
          <cell r="F279">
            <v>0.23</v>
          </cell>
          <cell r="G279" t="str">
            <v>CS-VHMC</v>
          </cell>
          <cell r="H279">
            <v>6530</v>
          </cell>
          <cell r="I279">
            <v>0</v>
          </cell>
          <cell r="J279" t="str">
            <v>個</v>
          </cell>
        </row>
        <row r="280">
          <cell r="B280" t="str">
            <v>CM-3X</v>
          </cell>
          <cell r="C280" t="str">
            <v>ﾁｬﾝﾈﾙ指定混合分波器</v>
          </cell>
          <cell r="D280">
            <v>17400</v>
          </cell>
          <cell r="E280">
            <v>10800</v>
          </cell>
          <cell r="F280">
            <v>0.23</v>
          </cell>
          <cell r="H280">
            <v>6480</v>
          </cell>
          <cell r="I280">
            <v>0</v>
          </cell>
          <cell r="J280" t="str">
            <v>個</v>
          </cell>
        </row>
        <row r="281">
          <cell r="B281" t="str">
            <v>CM-3 FVL+4-6+8-12</v>
          </cell>
          <cell r="C281" t="str">
            <v>FM/V･V･V混合分波器</v>
          </cell>
          <cell r="D281">
            <v>14400</v>
          </cell>
          <cell r="E281">
            <v>8950</v>
          </cell>
          <cell r="F281">
            <v>0.23</v>
          </cell>
          <cell r="H281">
            <v>5670</v>
          </cell>
          <cell r="I281">
            <v>0</v>
          </cell>
          <cell r="J281" t="str">
            <v>個</v>
          </cell>
        </row>
        <row r="282">
          <cell r="B282" t="str">
            <v>CM-301</v>
          </cell>
          <cell r="C282" t="str">
            <v>CS､BS･UV混合分波器</v>
          </cell>
          <cell r="D282">
            <v>25900</v>
          </cell>
          <cell r="E282">
            <v>16100</v>
          </cell>
          <cell r="F282">
            <v>0.23</v>
          </cell>
          <cell r="H282">
            <v>7465</v>
          </cell>
          <cell r="I282">
            <v>0</v>
          </cell>
          <cell r="J282" t="str">
            <v>個</v>
          </cell>
        </row>
        <row r="283">
          <cell r="B283" t="str">
            <v>CM-7B</v>
          </cell>
          <cell r="C283" t="str">
            <v>CS･BS/UV混合分波器</v>
          </cell>
          <cell r="D283">
            <v>9500</v>
          </cell>
          <cell r="E283">
            <v>5890</v>
          </cell>
          <cell r="F283">
            <v>0.23</v>
          </cell>
          <cell r="G283" t="str">
            <v>CS-M</v>
          </cell>
          <cell r="H283">
            <v>1214</v>
          </cell>
          <cell r="I283">
            <v>0</v>
          </cell>
          <cell r="J283" t="str">
            <v>個</v>
          </cell>
        </row>
        <row r="284">
          <cell r="B284" t="str">
            <v>CM-7CB</v>
          </cell>
          <cell r="C284" t="str">
            <v>CS･BS/UV混合分波器</v>
          </cell>
          <cell r="D284">
            <v>12300</v>
          </cell>
          <cell r="E284">
            <v>7630</v>
          </cell>
          <cell r="F284">
            <v>0.23</v>
          </cell>
          <cell r="G284" t="str">
            <v>CS-MC</v>
          </cell>
          <cell r="H284">
            <v>2285</v>
          </cell>
          <cell r="I284">
            <v>0</v>
          </cell>
          <cell r="J284" t="str">
            <v>個</v>
          </cell>
        </row>
        <row r="285">
          <cell r="B285" t="str">
            <v>CNM-7-7N</v>
          </cell>
          <cell r="C285" t="str">
            <v>直列ﾕﾆｯﾄ(中間用)</v>
          </cell>
          <cell r="D285">
            <v>1600</v>
          </cell>
          <cell r="E285">
            <v>990</v>
          </cell>
          <cell r="F285">
            <v>0.15</v>
          </cell>
          <cell r="G285" t="str">
            <v>枠無し</v>
          </cell>
          <cell r="H285">
            <v>467</v>
          </cell>
          <cell r="I285">
            <v>0</v>
          </cell>
          <cell r="J285" t="str">
            <v>個</v>
          </cell>
        </row>
        <row r="286">
          <cell r="B286" t="str">
            <v>CNM-7-7NW</v>
          </cell>
          <cell r="C286" t="str">
            <v>直列ﾕﾆｯﾄ(中間用)</v>
          </cell>
          <cell r="D286">
            <v>1600</v>
          </cell>
          <cell r="E286">
            <v>990</v>
          </cell>
          <cell r="F286">
            <v>0.15</v>
          </cell>
          <cell r="G286" t="str">
            <v>ﾆｭｰｺｽﾓ色</v>
          </cell>
          <cell r="H286">
            <v>467</v>
          </cell>
          <cell r="I286">
            <v>0</v>
          </cell>
          <cell r="J286" t="str">
            <v>個</v>
          </cell>
        </row>
        <row r="287">
          <cell r="B287" t="str">
            <v>CNM-7L-7N</v>
          </cell>
          <cell r="C287" t="str">
            <v>直列ﾕﾆｯﾄ(中間用)</v>
          </cell>
          <cell r="D287">
            <v>1800</v>
          </cell>
          <cell r="E287">
            <v>1120</v>
          </cell>
          <cell r="F287">
            <v>0.15</v>
          </cell>
          <cell r="G287" t="str">
            <v>枠無し</v>
          </cell>
          <cell r="H287">
            <v>517</v>
          </cell>
          <cell r="I287">
            <v>0</v>
          </cell>
          <cell r="J287" t="str">
            <v>個</v>
          </cell>
        </row>
        <row r="288">
          <cell r="B288" t="str">
            <v>CNM-7L-7NW</v>
          </cell>
          <cell r="C288" t="str">
            <v>直列ﾕﾆｯﾄ(中間用)</v>
          </cell>
          <cell r="D288">
            <v>1800</v>
          </cell>
          <cell r="E288">
            <v>1120</v>
          </cell>
          <cell r="F288">
            <v>0.15</v>
          </cell>
          <cell r="G288" t="str">
            <v>ﾆｭｰｺｽﾓ色</v>
          </cell>
          <cell r="H288">
            <v>517</v>
          </cell>
          <cell r="I288">
            <v>0</v>
          </cell>
          <cell r="J288" t="str">
            <v>個</v>
          </cell>
        </row>
        <row r="289">
          <cell r="B289" t="str">
            <v>CNM-7LN</v>
          </cell>
          <cell r="C289" t="str">
            <v>壁面ﾃﾚﾋﾞ端子</v>
          </cell>
          <cell r="D289">
            <v>1100</v>
          </cell>
          <cell r="E289">
            <v>680</v>
          </cell>
          <cell r="F289">
            <v>0.15</v>
          </cell>
          <cell r="G289" t="str">
            <v>枠無し</v>
          </cell>
          <cell r="H289">
            <v>295</v>
          </cell>
          <cell r="I289">
            <v>0</v>
          </cell>
          <cell r="J289" t="str">
            <v>個</v>
          </cell>
        </row>
        <row r="290">
          <cell r="B290" t="str">
            <v>CNM-7LN-B</v>
          </cell>
          <cell r="C290" t="str">
            <v>壁面ﾃﾚﾋﾞ端子</v>
          </cell>
          <cell r="D290">
            <v>1600</v>
          </cell>
          <cell r="E290">
            <v>990</v>
          </cell>
          <cell r="F290">
            <v>0.15</v>
          </cell>
          <cell r="G290" t="str">
            <v>枠無し</v>
          </cell>
          <cell r="H290">
            <v>484</v>
          </cell>
          <cell r="I290">
            <v>0</v>
          </cell>
          <cell r="J290" t="str">
            <v>個</v>
          </cell>
        </row>
        <row r="291">
          <cell r="B291" t="str">
            <v>CNM-7LNW</v>
          </cell>
          <cell r="C291" t="str">
            <v>壁面ﾃﾚﾋﾞ端子</v>
          </cell>
          <cell r="D291">
            <v>1100</v>
          </cell>
          <cell r="E291">
            <v>680</v>
          </cell>
          <cell r="F291">
            <v>0.15</v>
          </cell>
          <cell r="G291" t="str">
            <v>ﾆｭｰｺｽﾓ色</v>
          </cell>
          <cell r="H291">
            <v>295</v>
          </cell>
          <cell r="I291">
            <v>0</v>
          </cell>
          <cell r="J291" t="str">
            <v>個</v>
          </cell>
        </row>
        <row r="292">
          <cell r="B292" t="str">
            <v>CNM-7L-RN</v>
          </cell>
          <cell r="C292" t="str">
            <v>直列ﾕﾆｯﾄ(端末用)</v>
          </cell>
          <cell r="D292">
            <v>1800</v>
          </cell>
          <cell r="E292">
            <v>1120</v>
          </cell>
          <cell r="F292">
            <v>0.15</v>
          </cell>
          <cell r="G292" t="str">
            <v>枠無し</v>
          </cell>
          <cell r="H292">
            <v>388</v>
          </cell>
          <cell r="I292">
            <v>0</v>
          </cell>
          <cell r="J292" t="str">
            <v>個</v>
          </cell>
        </row>
        <row r="293">
          <cell r="B293" t="str">
            <v>CNM-7L-RNW</v>
          </cell>
          <cell r="C293" t="str">
            <v>直列ﾕﾆｯﾄ(端末用)</v>
          </cell>
          <cell r="D293">
            <v>1800</v>
          </cell>
          <cell r="E293">
            <v>1120</v>
          </cell>
          <cell r="F293">
            <v>0.15</v>
          </cell>
          <cell r="G293" t="str">
            <v>ﾆｭｰｺｽﾓ色</v>
          </cell>
          <cell r="H293">
            <v>388</v>
          </cell>
          <cell r="I293">
            <v>0</v>
          </cell>
          <cell r="J293" t="str">
            <v>個</v>
          </cell>
        </row>
        <row r="294">
          <cell r="B294" t="str">
            <v>CNM-7N</v>
          </cell>
          <cell r="C294" t="str">
            <v>壁面ﾃﾚﾋﾞ端子</v>
          </cell>
          <cell r="D294">
            <v>1000</v>
          </cell>
          <cell r="E294">
            <v>620</v>
          </cell>
          <cell r="F294">
            <v>0.15</v>
          </cell>
          <cell r="G294" t="str">
            <v>枠無し</v>
          </cell>
          <cell r="H294">
            <v>292</v>
          </cell>
          <cell r="I294">
            <v>0</v>
          </cell>
          <cell r="J294" t="str">
            <v>個</v>
          </cell>
        </row>
        <row r="295">
          <cell r="B295" t="str">
            <v>CNM-7N-B</v>
          </cell>
          <cell r="C295" t="str">
            <v>壁面ﾃﾚﾋﾞ端子</v>
          </cell>
          <cell r="D295">
            <v>1400</v>
          </cell>
          <cell r="E295">
            <v>870</v>
          </cell>
          <cell r="F295">
            <v>0.15</v>
          </cell>
          <cell r="G295" t="str">
            <v>枠無し</v>
          </cell>
          <cell r="H295">
            <v>425</v>
          </cell>
          <cell r="I295">
            <v>0</v>
          </cell>
          <cell r="J295" t="str">
            <v>個</v>
          </cell>
        </row>
        <row r="296">
          <cell r="B296" t="str">
            <v>CNM-7NW</v>
          </cell>
          <cell r="C296" t="str">
            <v>壁面ﾃﾚﾋﾞ端子</v>
          </cell>
          <cell r="D296">
            <v>1000</v>
          </cell>
          <cell r="E296">
            <v>620</v>
          </cell>
          <cell r="F296">
            <v>0.15</v>
          </cell>
          <cell r="G296" t="str">
            <v>ﾆｭｰｺｽﾓ色</v>
          </cell>
          <cell r="H296">
            <v>292</v>
          </cell>
          <cell r="I296">
            <v>0</v>
          </cell>
          <cell r="J296" t="str">
            <v>個</v>
          </cell>
        </row>
        <row r="297">
          <cell r="B297" t="str">
            <v>CNM-7-RN</v>
          </cell>
          <cell r="C297" t="str">
            <v>直列ﾕﾆｯﾄ(端末用)</v>
          </cell>
          <cell r="D297">
            <v>1600</v>
          </cell>
          <cell r="E297">
            <v>990</v>
          </cell>
          <cell r="F297">
            <v>0.15</v>
          </cell>
          <cell r="G297" t="str">
            <v>枠無し</v>
          </cell>
          <cell r="H297">
            <v>360</v>
          </cell>
          <cell r="I297">
            <v>0</v>
          </cell>
          <cell r="J297" t="str">
            <v>個</v>
          </cell>
        </row>
        <row r="298">
          <cell r="B298" t="str">
            <v>CNM-7-RNW</v>
          </cell>
          <cell r="C298" t="str">
            <v>直列ﾕﾆｯﾄ(端末用)</v>
          </cell>
          <cell r="D298">
            <v>1600</v>
          </cell>
          <cell r="E298">
            <v>990</v>
          </cell>
          <cell r="F298">
            <v>0.15</v>
          </cell>
          <cell r="G298" t="str">
            <v>ﾆｭｰｺｽﾓ色</v>
          </cell>
          <cell r="H298">
            <v>360</v>
          </cell>
          <cell r="I298">
            <v>0</v>
          </cell>
          <cell r="J298" t="str">
            <v>個</v>
          </cell>
        </row>
        <row r="299">
          <cell r="B299" t="str">
            <v>CP-303</v>
          </cell>
          <cell r="C299" t="str">
            <v>電源挿入器</v>
          </cell>
          <cell r="D299">
            <v>20200</v>
          </cell>
          <cell r="E299">
            <v>12500</v>
          </cell>
          <cell r="F299">
            <v>1.1000000000000001</v>
          </cell>
          <cell r="G299" t="str">
            <v>AC30V 3A</v>
          </cell>
          <cell r="H299">
            <v>5828</v>
          </cell>
          <cell r="I299">
            <v>0</v>
          </cell>
          <cell r="J299" t="str">
            <v>台</v>
          </cell>
        </row>
        <row r="300">
          <cell r="B300" t="str">
            <v>CP-615</v>
          </cell>
          <cell r="C300" t="str">
            <v>電源挿入器</v>
          </cell>
          <cell r="D300">
            <v>53000</v>
          </cell>
          <cell r="E300">
            <v>32900</v>
          </cell>
          <cell r="F300">
            <v>1.1000000000000001</v>
          </cell>
          <cell r="G300" t="str">
            <v>AC60V 15A</v>
          </cell>
          <cell r="H300">
            <v>16825</v>
          </cell>
          <cell r="I300">
            <v>0</v>
          </cell>
          <cell r="J300" t="str">
            <v>台</v>
          </cell>
        </row>
        <row r="301">
          <cell r="B301" t="str">
            <v>CPCY-A</v>
          </cell>
          <cell r="C301" t="str">
            <v>位相調整器</v>
          </cell>
          <cell r="D301">
            <v>70200</v>
          </cell>
          <cell r="E301">
            <v>43500</v>
          </cell>
          <cell r="F301">
            <v>0.45</v>
          </cell>
          <cell r="H301">
            <v>22255</v>
          </cell>
          <cell r="I301">
            <v>0</v>
          </cell>
          <cell r="J301" t="str">
            <v>個</v>
          </cell>
        </row>
        <row r="302">
          <cell r="B302" t="str">
            <v>CPCY-W</v>
          </cell>
          <cell r="C302" t="str">
            <v>位相調整器</v>
          </cell>
          <cell r="D302">
            <v>97000</v>
          </cell>
          <cell r="E302">
            <v>60100</v>
          </cell>
          <cell r="F302">
            <v>0.5</v>
          </cell>
          <cell r="G302" t="str">
            <v>Lo/Hi用</v>
          </cell>
          <cell r="H302">
            <v>35295</v>
          </cell>
          <cell r="I302">
            <v>0</v>
          </cell>
          <cell r="J302" t="str">
            <v>個</v>
          </cell>
        </row>
        <row r="303">
          <cell r="B303" t="str">
            <v>CS-312-B</v>
          </cell>
          <cell r="C303" t="str">
            <v>CS･BSﾌﾞｰｽﾀｰ</v>
          </cell>
          <cell r="D303">
            <v>12700</v>
          </cell>
          <cell r="E303">
            <v>7880</v>
          </cell>
          <cell r="F303">
            <v>0.7</v>
          </cell>
          <cell r="G303" t="str">
            <v>20dB</v>
          </cell>
          <cell r="H303">
            <v>3210</v>
          </cell>
          <cell r="I303">
            <v>0</v>
          </cell>
          <cell r="J303" t="str">
            <v>台</v>
          </cell>
        </row>
        <row r="304">
          <cell r="B304" t="str">
            <v>CS-313-B</v>
          </cell>
          <cell r="C304" t="str">
            <v>CS･BSﾌﾞｰｽﾀｰ</v>
          </cell>
          <cell r="D304">
            <v>12700</v>
          </cell>
          <cell r="E304">
            <v>7440</v>
          </cell>
          <cell r="F304">
            <v>0.7</v>
          </cell>
          <cell r="G304" t="str">
            <v>20dB</v>
          </cell>
          <cell r="H304">
            <v>2586</v>
          </cell>
          <cell r="I304">
            <v>0</v>
          </cell>
          <cell r="J304" t="str">
            <v>台</v>
          </cell>
        </row>
        <row r="305">
          <cell r="B305" t="str">
            <v>CSA-120</v>
          </cell>
          <cell r="C305" t="str">
            <v>CSｱﾝﾃﾅ(120cm形)</v>
          </cell>
          <cell r="D305">
            <v>90000</v>
          </cell>
          <cell r="E305">
            <v>67500</v>
          </cell>
          <cell r="F305">
            <v>2</v>
          </cell>
          <cell r="H305">
            <v>35600</v>
          </cell>
          <cell r="I305">
            <v>1</v>
          </cell>
          <cell r="J305" t="str">
            <v>本</v>
          </cell>
        </row>
        <row r="306">
          <cell r="B306" t="str">
            <v>CSA-1201</v>
          </cell>
          <cell r="C306" t="str">
            <v>CSｱﾝﾃﾅ(120cm形)</v>
          </cell>
          <cell r="D306">
            <v>230000</v>
          </cell>
          <cell r="E306">
            <v>173000</v>
          </cell>
          <cell r="F306">
            <v>2.5</v>
          </cell>
          <cell r="G306" t="str">
            <v>耐風速80m/s</v>
          </cell>
          <cell r="H306">
            <v>55192</v>
          </cell>
          <cell r="I306">
            <v>1</v>
          </cell>
          <cell r="J306" t="str">
            <v>本</v>
          </cell>
        </row>
        <row r="307">
          <cell r="B307" t="str">
            <v>CSA-451</v>
          </cell>
          <cell r="C307" t="str">
            <v>CSｱﾝﾃﾅ(45cm形)</v>
          </cell>
          <cell r="D307">
            <v>32000</v>
          </cell>
          <cell r="E307">
            <v>24000</v>
          </cell>
          <cell r="F307">
            <v>1.7</v>
          </cell>
          <cell r="H307">
            <v>4740</v>
          </cell>
          <cell r="I307">
            <v>1</v>
          </cell>
          <cell r="J307" t="str">
            <v>本</v>
          </cell>
        </row>
        <row r="308">
          <cell r="B308" t="str">
            <v>CSA-451K</v>
          </cell>
          <cell r="C308" t="str">
            <v>CSｱﾝﾃﾅｾｯﾄ</v>
          </cell>
          <cell r="D308">
            <v>39800</v>
          </cell>
          <cell r="E308">
            <v>29900</v>
          </cell>
          <cell r="F308">
            <v>2</v>
          </cell>
          <cell r="H308">
            <v>6707</v>
          </cell>
          <cell r="I308">
            <v>1</v>
          </cell>
          <cell r="J308" t="str">
            <v>本</v>
          </cell>
        </row>
        <row r="309">
          <cell r="B309" t="str">
            <v>CSA-451N</v>
          </cell>
          <cell r="C309" t="str">
            <v>CSｱﾝﾃﾅ(45cm形)</v>
          </cell>
          <cell r="D309">
            <v>32000</v>
          </cell>
          <cell r="E309">
            <v>24000</v>
          </cell>
          <cell r="F309">
            <v>1.7</v>
          </cell>
          <cell r="G309" t="str">
            <v>LNB=10.678GHz</v>
          </cell>
          <cell r="H309">
            <v>5139</v>
          </cell>
          <cell r="I309">
            <v>1</v>
          </cell>
          <cell r="J309" t="str">
            <v>本</v>
          </cell>
        </row>
        <row r="310">
          <cell r="B310" t="str">
            <v>CSA-452HX</v>
          </cell>
          <cell r="C310" t="str">
            <v>CSｱﾝﾃﾅ(45cm形)</v>
          </cell>
          <cell r="D310">
            <v>33800</v>
          </cell>
          <cell r="E310">
            <v>33800</v>
          </cell>
          <cell r="F310">
            <v>1.7</v>
          </cell>
          <cell r="H310">
            <v>14500</v>
          </cell>
          <cell r="I310">
            <v>1</v>
          </cell>
          <cell r="J310" t="str">
            <v>本</v>
          </cell>
        </row>
        <row r="311">
          <cell r="B311" t="str">
            <v>CSA-452N</v>
          </cell>
          <cell r="C311" t="str">
            <v>CSｱﾝﾃﾅ(45cm形)</v>
          </cell>
          <cell r="D311">
            <v>35000</v>
          </cell>
          <cell r="E311">
            <v>26300</v>
          </cell>
          <cell r="F311">
            <v>1.7</v>
          </cell>
          <cell r="G311" t="str">
            <v>LNB=10.678GHz)</v>
          </cell>
          <cell r="H311">
            <v>7231</v>
          </cell>
          <cell r="I311">
            <v>1</v>
          </cell>
          <cell r="J311" t="str">
            <v>本</v>
          </cell>
        </row>
        <row r="312">
          <cell r="B312" t="str">
            <v>CSA-453W4</v>
          </cell>
          <cell r="C312" t="str">
            <v>CS2衛星ｱﾝﾃﾅ45</v>
          </cell>
          <cell r="D312">
            <v>37000</v>
          </cell>
          <cell r="E312">
            <v>27800</v>
          </cell>
          <cell r="F312">
            <v>1.8</v>
          </cell>
          <cell r="G312" t="str">
            <v>ｽｶｲﾊﾟｰﾌｪｸTV!用</v>
          </cell>
          <cell r="H312">
            <v>4543</v>
          </cell>
          <cell r="I312">
            <v>1</v>
          </cell>
          <cell r="J312" t="str">
            <v>本</v>
          </cell>
        </row>
        <row r="313">
          <cell r="B313" t="str">
            <v>CSA-453W4K</v>
          </cell>
          <cell r="C313" t="str">
            <v>CS2衛星ｱﾝﾃﾅｾｯﾄ45</v>
          </cell>
          <cell r="D313">
            <v>43000</v>
          </cell>
          <cell r="E313">
            <v>32300</v>
          </cell>
          <cell r="F313">
            <v>2.2000000000000002</v>
          </cell>
          <cell r="G313" t="str">
            <v>ｽｶｲﾊﾟｰﾌｪｸTV!用</v>
          </cell>
          <cell r="H313">
            <v>6272</v>
          </cell>
          <cell r="I313">
            <v>1</v>
          </cell>
          <cell r="J313" t="str">
            <v>本</v>
          </cell>
        </row>
        <row r="314">
          <cell r="B314" t="str">
            <v>CSA-504</v>
          </cell>
          <cell r="C314" t="str">
            <v>CSｱﾝﾃﾅ(50cm形)</v>
          </cell>
          <cell r="D314">
            <v>20000</v>
          </cell>
          <cell r="E314">
            <v>15000</v>
          </cell>
          <cell r="F314">
            <v>1.7</v>
          </cell>
          <cell r="H314">
            <v>4843</v>
          </cell>
          <cell r="I314">
            <v>1</v>
          </cell>
          <cell r="J314" t="str">
            <v>本</v>
          </cell>
        </row>
        <row r="315">
          <cell r="B315" t="str">
            <v>CSA-505</v>
          </cell>
          <cell r="C315" t="str">
            <v>CSｱﾝﾃﾅ(50cm形)</v>
          </cell>
          <cell r="D315">
            <v>42000</v>
          </cell>
          <cell r="E315">
            <v>31500</v>
          </cell>
          <cell r="F315">
            <v>1.7</v>
          </cell>
          <cell r="G315" t="str">
            <v>電圧切換</v>
          </cell>
          <cell r="H315">
            <v>7389</v>
          </cell>
          <cell r="I315">
            <v>1</v>
          </cell>
          <cell r="J315" t="str">
            <v>本</v>
          </cell>
        </row>
        <row r="316">
          <cell r="B316" t="str">
            <v>CSA-506</v>
          </cell>
          <cell r="C316" t="str">
            <v>CSｱﾝﾃﾅ(50cm形)</v>
          </cell>
          <cell r="D316">
            <v>43000</v>
          </cell>
          <cell r="E316">
            <v>32300</v>
          </cell>
          <cell r="F316">
            <v>1.7</v>
          </cell>
          <cell r="G316" t="str">
            <v>2出力</v>
          </cell>
          <cell r="H316">
            <v>9326</v>
          </cell>
          <cell r="I316">
            <v>1</v>
          </cell>
          <cell r="J316" t="str">
            <v>本</v>
          </cell>
        </row>
        <row r="317">
          <cell r="B317" t="str">
            <v>CSA-601</v>
          </cell>
          <cell r="C317" t="str">
            <v>CSｱﾝﾃﾅ(60cm形)</v>
          </cell>
          <cell r="D317">
            <v>32000</v>
          </cell>
          <cell r="E317">
            <v>24000</v>
          </cell>
          <cell r="F317">
            <v>1.7</v>
          </cell>
          <cell r="H317">
            <v>10496</v>
          </cell>
          <cell r="I317">
            <v>1</v>
          </cell>
          <cell r="J317" t="str">
            <v>本</v>
          </cell>
        </row>
        <row r="318">
          <cell r="B318" t="str">
            <v>CSA-603</v>
          </cell>
          <cell r="C318" t="str">
            <v>CSｱﾝﾃﾅ(60cm形)</v>
          </cell>
          <cell r="D318">
            <v>52000</v>
          </cell>
          <cell r="E318">
            <v>39000</v>
          </cell>
          <cell r="F318">
            <v>1.7</v>
          </cell>
          <cell r="G318" t="str">
            <v>電圧切換</v>
          </cell>
          <cell r="H318">
            <v>11438</v>
          </cell>
          <cell r="I318">
            <v>1</v>
          </cell>
          <cell r="J318" t="str">
            <v>本</v>
          </cell>
        </row>
        <row r="319">
          <cell r="B319" t="str">
            <v>CSA-604</v>
          </cell>
          <cell r="C319" t="str">
            <v>CSｱﾝﾃﾅ(60cm形)</v>
          </cell>
          <cell r="D319">
            <v>55000</v>
          </cell>
          <cell r="E319">
            <v>41300</v>
          </cell>
          <cell r="F319">
            <v>1.7</v>
          </cell>
          <cell r="G319" t="str">
            <v>2出力</v>
          </cell>
          <cell r="H319">
            <v>13493</v>
          </cell>
          <cell r="I319">
            <v>1</v>
          </cell>
          <cell r="J319" t="str">
            <v>本</v>
          </cell>
        </row>
        <row r="320">
          <cell r="B320" t="str">
            <v>CSA-751</v>
          </cell>
          <cell r="C320" t="str">
            <v>CSｱﾝﾃﾅ(75cm形)</v>
          </cell>
          <cell r="D320">
            <v>40000</v>
          </cell>
          <cell r="E320">
            <v>30000</v>
          </cell>
          <cell r="F320">
            <v>1.7</v>
          </cell>
          <cell r="H320">
            <v>13954</v>
          </cell>
          <cell r="I320">
            <v>1</v>
          </cell>
          <cell r="J320" t="str">
            <v>本</v>
          </cell>
        </row>
        <row r="321">
          <cell r="B321" t="str">
            <v>CSA-751B</v>
          </cell>
          <cell r="C321" t="str">
            <v>CSｱﾝﾃﾅ(75cm形)</v>
          </cell>
          <cell r="D321">
            <v>100000</v>
          </cell>
          <cell r="E321">
            <v>75000</v>
          </cell>
          <cell r="F321">
            <v>2.7</v>
          </cell>
          <cell r="G321" t="str">
            <v>CSA-75</v>
          </cell>
          <cell r="H321">
            <v>35749</v>
          </cell>
          <cell r="I321">
            <v>1</v>
          </cell>
          <cell r="J321" t="str">
            <v>本</v>
          </cell>
        </row>
        <row r="322">
          <cell r="B322" t="str">
            <v>CSA-753</v>
          </cell>
          <cell r="C322" t="str">
            <v>CSｱﾝﾃﾅ(75cm形)</v>
          </cell>
          <cell r="D322">
            <v>60000</v>
          </cell>
          <cell r="E322">
            <v>45000</v>
          </cell>
          <cell r="F322">
            <v>1.7</v>
          </cell>
          <cell r="G322" t="str">
            <v>電圧切換</v>
          </cell>
          <cell r="H322">
            <v>15951</v>
          </cell>
          <cell r="I322">
            <v>1</v>
          </cell>
          <cell r="J322" t="str">
            <v>本</v>
          </cell>
        </row>
        <row r="323">
          <cell r="B323" t="str">
            <v>CSA-754</v>
          </cell>
          <cell r="C323" t="str">
            <v>CSｱﾝﾃﾅ(75cm形)</v>
          </cell>
          <cell r="D323">
            <v>65000</v>
          </cell>
          <cell r="E323">
            <v>48800</v>
          </cell>
          <cell r="F323">
            <v>1.7</v>
          </cell>
          <cell r="G323" t="str">
            <v>2出力</v>
          </cell>
          <cell r="H323">
            <v>17955</v>
          </cell>
          <cell r="I323">
            <v>1</v>
          </cell>
          <cell r="J323" t="str">
            <v>本</v>
          </cell>
        </row>
        <row r="324">
          <cell r="B324" t="str">
            <v>CSA-754HX</v>
          </cell>
          <cell r="C324" t="str">
            <v>CSｱﾝﾃﾅ(75cm形)</v>
          </cell>
          <cell r="D324">
            <v>69800</v>
          </cell>
          <cell r="E324">
            <v>69800</v>
          </cell>
          <cell r="F324">
            <v>1.7</v>
          </cell>
          <cell r="H324">
            <v>30000</v>
          </cell>
          <cell r="I324">
            <v>1</v>
          </cell>
          <cell r="J324" t="str">
            <v>本</v>
          </cell>
        </row>
        <row r="325">
          <cell r="B325" t="str">
            <v>CSA-90</v>
          </cell>
          <cell r="C325" t="str">
            <v>CSｱﾝﾃﾅ(90cm形)</v>
          </cell>
          <cell r="D325">
            <v>80000</v>
          </cell>
          <cell r="E325">
            <v>60000</v>
          </cell>
          <cell r="F325">
            <v>1.7</v>
          </cell>
          <cell r="H325">
            <v>25957</v>
          </cell>
          <cell r="I325">
            <v>1</v>
          </cell>
          <cell r="J325" t="str">
            <v>本</v>
          </cell>
        </row>
        <row r="326">
          <cell r="B326" t="str">
            <v>CSA-901B</v>
          </cell>
          <cell r="C326" t="str">
            <v>CSｱﾝﾃﾅ(90cm形)</v>
          </cell>
          <cell r="D326">
            <v>145000</v>
          </cell>
          <cell r="E326">
            <v>109000</v>
          </cell>
          <cell r="F326">
            <v>2.7</v>
          </cell>
          <cell r="G326" t="str">
            <v>CSA-90</v>
          </cell>
          <cell r="H326">
            <v>43920</v>
          </cell>
          <cell r="I326">
            <v>1</v>
          </cell>
          <cell r="J326" t="str">
            <v>本</v>
          </cell>
        </row>
        <row r="327">
          <cell r="B327" t="str">
            <v>CSC-111N</v>
          </cell>
          <cell r="C327" t="str">
            <v>1分岐器</v>
          </cell>
          <cell r="D327">
            <v>3100</v>
          </cell>
          <cell r="E327">
            <v>1920</v>
          </cell>
          <cell r="F327">
            <v>0.23</v>
          </cell>
          <cell r="G327" t="str">
            <v>CS対応</v>
          </cell>
          <cell r="H327">
            <v>848</v>
          </cell>
          <cell r="I327">
            <v>0</v>
          </cell>
          <cell r="J327" t="str">
            <v>個</v>
          </cell>
        </row>
        <row r="328">
          <cell r="B328" t="str">
            <v>CSC-112N</v>
          </cell>
          <cell r="C328" t="str">
            <v>2分岐器</v>
          </cell>
          <cell r="D328">
            <v>4000</v>
          </cell>
          <cell r="E328">
            <v>2480</v>
          </cell>
          <cell r="F328">
            <v>0.23</v>
          </cell>
          <cell r="G328" t="str">
            <v>CS対応</v>
          </cell>
          <cell r="H328">
            <v>1028</v>
          </cell>
          <cell r="I328">
            <v>0</v>
          </cell>
          <cell r="J328" t="str">
            <v>個</v>
          </cell>
        </row>
        <row r="329">
          <cell r="B329" t="str">
            <v>CSC-114N</v>
          </cell>
          <cell r="C329" t="str">
            <v>4分岐器</v>
          </cell>
          <cell r="D329">
            <v>5000</v>
          </cell>
          <cell r="E329">
            <v>3100</v>
          </cell>
          <cell r="F329">
            <v>0.23</v>
          </cell>
          <cell r="G329" t="str">
            <v>CS対応</v>
          </cell>
          <cell r="H329">
            <v>1364</v>
          </cell>
          <cell r="I329">
            <v>0</v>
          </cell>
          <cell r="J329" t="str">
            <v>個</v>
          </cell>
        </row>
        <row r="330">
          <cell r="B330" t="str">
            <v>CSC-141N</v>
          </cell>
          <cell r="C330" t="str">
            <v>1分岐器</v>
          </cell>
          <cell r="D330">
            <v>4100</v>
          </cell>
          <cell r="E330">
            <v>2540</v>
          </cell>
          <cell r="F330">
            <v>0.23</v>
          </cell>
          <cell r="G330" t="str">
            <v>CS対応</v>
          </cell>
          <cell r="H330">
            <v>867</v>
          </cell>
          <cell r="I330">
            <v>0</v>
          </cell>
          <cell r="J330" t="str">
            <v>個</v>
          </cell>
        </row>
        <row r="331">
          <cell r="B331" t="str">
            <v>CSC-142N</v>
          </cell>
          <cell r="C331" t="str">
            <v>2分岐器</v>
          </cell>
          <cell r="D331">
            <v>5300</v>
          </cell>
          <cell r="E331">
            <v>3290</v>
          </cell>
          <cell r="F331">
            <v>0.23</v>
          </cell>
          <cell r="G331" t="str">
            <v>CS対応</v>
          </cell>
          <cell r="H331">
            <v>1061</v>
          </cell>
          <cell r="I331">
            <v>0</v>
          </cell>
          <cell r="J331" t="str">
            <v>個</v>
          </cell>
        </row>
        <row r="332">
          <cell r="B332" t="str">
            <v>CSC-144N</v>
          </cell>
          <cell r="C332" t="str">
            <v>4分岐器</v>
          </cell>
          <cell r="D332">
            <v>7300</v>
          </cell>
          <cell r="E332">
            <v>4530</v>
          </cell>
          <cell r="F332">
            <v>0.23</v>
          </cell>
          <cell r="G332" t="str">
            <v>CS対応</v>
          </cell>
          <cell r="H332">
            <v>1425</v>
          </cell>
          <cell r="I332">
            <v>0</v>
          </cell>
          <cell r="J332" t="str">
            <v>個</v>
          </cell>
        </row>
        <row r="333">
          <cell r="B333" t="str">
            <v>CSC-171N</v>
          </cell>
          <cell r="C333" t="str">
            <v>1分岐器</v>
          </cell>
          <cell r="D333">
            <v>4100</v>
          </cell>
          <cell r="E333">
            <v>2540</v>
          </cell>
          <cell r="F333">
            <v>0.23</v>
          </cell>
          <cell r="G333" t="str">
            <v>CS対応</v>
          </cell>
          <cell r="H333">
            <v>867</v>
          </cell>
          <cell r="I333">
            <v>0</v>
          </cell>
          <cell r="J333" t="str">
            <v>個</v>
          </cell>
        </row>
        <row r="334">
          <cell r="B334" t="str">
            <v>CSC-172N</v>
          </cell>
          <cell r="C334" t="str">
            <v>2分岐器</v>
          </cell>
          <cell r="D334">
            <v>5300</v>
          </cell>
          <cell r="E334">
            <v>3290</v>
          </cell>
          <cell r="F334">
            <v>0.23</v>
          </cell>
          <cell r="G334" t="str">
            <v>CS対応</v>
          </cell>
          <cell r="H334">
            <v>1061</v>
          </cell>
          <cell r="I334">
            <v>0</v>
          </cell>
          <cell r="J334" t="str">
            <v>個</v>
          </cell>
        </row>
        <row r="335">
          <cell r="B335" t="str">
            <v>CSC-174N</v>
          </cell>
          <cell r="C335" t="str">
            <v>4分岐器</v>
          </cell>
          <cell r="D335">
            <v>7300</v>
          </cell>
          <cell r="E335">
            <v>4530</v>
          </cell>
          <cell r="F335">
            <v>0.23</v>
          </cell>
          <cell r="G335" t="str">
            <v>CS対応</v>
          </cell>
          <cell r="H335">
            <v>1425</v>
          </cell>
          <cell r="I335">
            <v>0</v>
          </cell>
          <cell r="J335" t="str">
            <v>個</v>
          </cell>
        </row>
        <row r="336">
          <cell r="B336" t="str">
            <v>CSC-201N</v>
          </cell>
          <cell r="C336" t="str">
            <v>1分岐器</v>
          </cell>
          <cell r="D336">
            <v>4100</v>
          </cell>
          <cell r="E336">
            <v>2540</v>
          </cell>
          <cell r="F336">
            <v>0.23</v>
          </cell>
          <cell r="G336" t="str">
            <v>CS対応</v>
          </cell>
          <cell r="H336">
            <v>867</v>
          </cell>
          <cell r="I336">
            <v>0</v>
          </cell>
          <cell r="J336" t="str">
            <v>個</v>
          </cell>
        </row>
        <row r="337">
          <cell r="B337" t="str">
            <v>CSC-202N</v>
          </cell>
          <cell r="C337" t="str">
            <v>2分岐器</v>
          </cell>
          <cell r="D337">
            <v>5300</v>
          </cell>
          <cell r="E337">
            <v>3290</v>
          </cell>
          <cell r="F337">
            <v>0.23</v>
          </cell>
          <cell r="G337" t="str">
            <v>CS対応</v>
          </cell>
          <cell r="H337">
            <v>1061</v>
          </cell>
          <cell r="I337">
            <v>0</v>
          </cell>
          <cell r="J337" t="str">
            <v>個</v>
          </cell>
        </row>
        <row r="338">
          <cell r="B338" t="str">
            <v>CSC-204N</v>
          </cell>
          <cell r="C338" t="str">
            <v>4分岐器</v>
          </cell>
          <cell r="D338">
            <v>7300</v>
          </cell>
          <cell r="E338">
            <v>4530</v>
          </cell>
          <cell r="F338">
            <v>0.23</v>
          </cell>
          <cell r="G338" t="str">
            <v>CS対応</v>
          </cell>
          <cell r="H338">
            <v>1425</v>
          </cell>
          <cell r="I338">
            <v>0</v>
          </cell>
          <cell r="J338" t="str">
            <v>個</v>
          </cell>
        </row>
        <row r="339">
          <cell r="B339" t="str">
            <v>CSD-72N</v>
          </cell>
          <cell r="C339" t="str">
            <v>2分配器</v>
          </cell>
          <cell r="D339">
            <v>3050</v>
          </cell>
          <cell r="E339">
            <v>1890</v>
          </cell>
          <cell r="F339">
            <v>0.23</v>
          </cell>
          <cell r="G339" t="str">
            <v>CS対応</v>
          </cell>
          <cell r="H339">
            <v>854</v>
          </cell>
          <cell r="I339">
            <v>0</v>
          </cell>
          <cell r="J339" t="str">
            <v>個</v>
          </cell>
        </row>
        <row r="340">
          <cell r="B340" t="str">
            <v>CSD-73N</v>
          </cell>
          <cell r="C340" t="str">
            <v>3分配器</v>
          </cell>
          <cell r="D340">
            <v>3700</v>
          </cell>
          <cell r="E340">
            <v>2290</v>
          </cell>
          <cell r="F340">
            <v>0.23</v>
          </cell>
          <cell r="G340" t="str">
            <v>CS対応</v>
          </cell>
          <cell r="H340">
            <v>1007</v>
          </cell>
          <cell r="I340">
            <v>0</v>
          </cell>
          <cell r="J340" t="str">
            <v>個</v>
          </cell>
        </row>
        <row r="341">
          <cell r="B341" t="str">
            <v>CSD-74N</v>
          </cell>
          <cell r="C341" t="str">
            <v>4分配器</v>
          </cell>
          <cell r="D341">
            <v>4350</v>
          </cell>
          <cell r="E341">
            <v>2700</v>
          </cell>
          <cell r="F341">
            <v>0.23</v>
          </cell>
          <cell r="G341" t="str">
            <v>CS対応</v>
          </cell>
          <cell r="H341">
            <v>1225</v>
          </cell>
          <cell r="I341">
            <v>0</v>
          </cell>
          <cell r="J341" t="str">
            <v>個</v>
          </cell>
        </row>
        <row r="342">
          <cell r="B342" t="str">
            <v>CSD-76N</v>
          </cell>
          <cell r="C342" t="str">
            <v>6分配器</v>
          </cell>
          <cell r="D342">
            <v>7100</v>
          </cell>
          <cell r="E342">
            <v>4400</v>
          </cell>
          <cell r="F342">
            <v>0.23</v>
          </cell>
          <cell r="G342" t="str">
            <v>CS対応</v>
          </cell>
          <cell r="H342">
            <v>2070</v>
          </cell>
          <cell r="I342">
            <v>0</v>
          </cell>
          <cell r="J342" t="str">
            <v>個</v>
          </cell>
        </row>
        <row r="343">
          <cell r="B343" t="str">
            <v>CSD-78N</v>
          </cell>
          <cell r="C343" t="str">
            <v>8分配器</v>
          </cell>
          <cell r="D343">
            <v>11400</v>
          </cell>
          <cell r="E343">
            <v>7070</v>
          </cell>
          <cell r="F343">
            <v>0.23</v>
          </cell>
          <cell r="G343" t="str">
            <v>CS対応</v>
          </cell>
          <cell r="H343">
            <v>2428</v>
          </cell>
          <cell r="I343">
            <v>0</v>
          </cell>
          <cell r="J343" t="str">
            <v>個</v>
          </cell>
        </row>
        <row r="344">
          <cell r="B344" t="str">
            <v>CSM-06-7N</v>
          </cell>
          <cell r="C344" t="str">
            <v>直列ﾕﾆｯﾄ(中間用)</v>
          </cell>
          <cell r="D344">
            <v>3250</v>
          </cell>
          <cell r="E344">
            <v>2000</v>
          </cell>
          <cell r="F344">
            <v>0.15</v>
          </cell>
          <cell r="G344" t="str">
            <v>CS対応</v>
          </cell>
          <cell r="H344">
            <v>0</v>
          </cell>
          <cell r="I344">
            <v>0</v>
          </cell>
          <cell r="J344" t="str">
            <v>個</v>
          </cell>
        </row>
        <row r="345">
          <cell r="B345" t="str">
            <v>CSM-06-RN</v>
          </cell>
          <cell r="C345" t="str">
            <v>直列ﾕﾆｯﾄ(端末用)</v>
          </cell>
          <cell r="D345">
            <v>3250</v>
          </cell>
          <cell r="E345">
            <v>2000</v>
          </cell>
          <cell r="F345">
            <v>0.15</v>
          </cell>
          <cell r="G345" t="str">
            <v>CS対応</v>
          </cell>
          <cell r="H345">
            <v>0</v>
          </cell>
          <cell r="I345">
            <v>0</v>
          </cell>
          <cell r="J345" t="str">
            <v>個</v>
          </cell>
        </row>
        <row r="346">
          <cell r="B346" t="str">
            <v>CSM-77-77N</v>
          </cell>
          <cell r="C346" t="str">
            <v>直列ﾕﾆｯﾄ(中間用)</v>
          </cell>
          <cell r="D346">
            <v>5950</v>
          </cell>
          <cell r="E346">
            <v>3700</v>
          </cell>
          <cell r="F346">
            <v>0.15</v>
          </cell>
          <cell r="G346" t="str">
            <v>CS対応</v>
          </cell>
          <cell r="H346">
            <v>1428</v>
          </cell>
          <cell r="I346">
            <v>0</v>
          </cell>
          <cell r="J346" t="str">
            <v>個</v>
          </cell>
        </row>
        <row r="347">
          <cell r="B347" t="str">
            <v>CSM-7-77N</v>
          </cell>
          <cell r="C347" t="str">
            <v>直列ﾕﾆｯﾄ(中間用)</v>
          </cell>
          <cell r="D347">
            <v>4850</v>
          </cell>
          <cell r="E347">
            <v>3000</v>
          </cell>
          <cell r="F347">
            <v>0.15</v>
          </cell>
          <cell r="G347" t="str">
            <v>CS対応</v>
          </cell>
          <cell r="H347">
            <v>1099</v>
          </cell>
          <cell r="I347">
            <v>0</v>
          </cell>
          <cell r="J347" t="str">
            <v>個</v>
          </cell>
        </row>
        <row r="348">
          <cell r="B348" t="str">
            <v>CSM-77-7N</v>
          </cell>
          <cell r="C348" t="str">
            <v>直列ﾕﾆｯﾄ(中間用)</v>
          </cell>
          <cell r="D348">
            <v>4300</v>
          </cell>
          <cell r="E348">
            <v>2650</v>
          </cell>
          <cell r="F348">
            <v>0.15</v>
          </cell>
          <cell r="G348" t="str">
            <v>CS対応</v>
          </cell>
          <cell r="H348">
            <v>1009</v>
          </cell>
          <cell r="I348">
            <v>0</v>
          </cell>
          <cell r="J348" t="str">
            <v>個</v>
          </cell>
        </row>
        <row r="349">
          <cell r="B349" t="str">
            <v>CSM-77B</v>
          </cell>
          <cell r="C349" t="str">
            <v>壁面ﾃﾚﾋﾞ端子</v>
          </cell>
          <cell r="D349">
            <v>4900</v>
          </cell>
          <cell r="E349">
            <v>3040</v>
          </cell>
          <cell r="F349">
            <v>0.15</v>
          </cell>
          <cell r="G349" t="str">
            <v>CS-77F</v>
          </cell>
          <cell r="H349">
            <v>1382</v>
          </cell>
          <cell r="I349">
            <v>0</v>
          </cell>
          <cell r="J349" t="str">
            <v>個</v>
          </cell>
        </row>
        <row r="350">
          <cell r="B350" t="str">
            <v>CSM-77LN</v>
          </cell>
          <cell r="C350" t="str">
            <v>壁面ﾃﾚﾋﾞ端子</v>
          </cell>
          <cell r="D350">
            <v>3450</v>
          </cell>
          <cell r="E350">
            <v>2150</v>
          </cell>
          <cell r="F350">
            <v>0.15</v>
          </cell>
          <cell r="G350" t="str">
            <v>CS対応</v>
          </cell>
          <cell r="H350">
            <v>979</v>
          </cell>
          <cell r="I350">
            <v>0</v>
          </cell>
          <cell r="J350" t="str">
            <v>個</v>
          </cell>
        </row>
        <row r="351">
          <cell r="B351" t="str">
            <v>CSM-77N</v>
          </cell>
          <cell r="C351" t="str">
            <v>壁面ﾃﾚﾋﾞ端子</v>
          </cell>
          <cell r="D351">
            <v>3450</v>
          </cell>
          <cell r="E351">
            <v>2150</v>
          </cell>
          <cell r="F351">
            <v>0.15</v>
          </cell>
          <cell r="G351" t="str">
            <v>CS対応</v>
          </cell>
          <cell r="H351">
            <v>868</v>
          </cell>
          <cell r="I351">
            <v>0</v>
          </cell>
          <cell r="J351" t="str">
            <v>個</v>
          </cell>
        </row>
        <row r="352">
          <cell r="B352" t="str">
            <v>CSM-7-7N</v>
          </cell>
          <cell r="C352" t="str">
            <v>直列ﾕﾆｯﾄ(中間用)</v>
          </cell>
          <cell r="D352">
            <v>3150</v>
          </cell>
          <cell r="E352">
            <v>1950</v>
          </cell>
          <cell r="F352">
            <v>0.15</v>
          </cell>
          <cell r="G352" t="str">
            <v>CS対応</v>
          </cell>
          <cell r="H352">
            <v>755</v>
          </cell>
          <cell r="I352">
            <v>0</v>
          </cell>
          <cell r="J352" t="str">
            <v>個</v>
          </cell>
        </row>
        <row r="353">
          <cell r="B353" t="str">
            <v>CSM-7-7N-B</v>
          </cell>
          <cell r="C353" t="str">
            <v>直列ﾕﾆｯﾄ(中間用)</v>
          </cell>
          <cell r="D353">
            <v>3000</v>
          </cell>
          <cell r="E353">
            <v>1860</v>
          </cell>
          <cell r="F353">
            <v>0.15</v>
          </cell>
          <cell r="G353" t="str">
            <v>CS対応</v>
          </cell>
          <cell r="H353">
            <v>939</v>
          </cell>
          <cell r="I353">
            <v>0</v>
          </cell>
          <cell r="J353" t="str">
            <v>個</v>
          </cell>
        </row>
        <row r="354">
          <cell r="B354" t="str">
            <v>CSM-77-RN</v>
          </cell>
          <cell r="C354" t="str">
            <v>直列ﾕﾆｯﾄ(端末用)</v>
          </cell>
          <cell r="D354">
            <v>4300</v>
          </cell>
          <cell r="E354">
            <v>2650</v>
          </cell>
          <cell r="F354">
            <v>0.15</v>
          </cell>
          <cell r="G354" t="str">
            <v>CS対応</v>
          </cell>
          <cell r="H354">
            <v>790</v>
          </cell>
          <cell r="I354">
            <v>0</v>
          </cell>
          <cell r="J354" t="str">
            <v>個</v>
          </cell>
        </row>
        <row r="355">
          <cell r="B355" t="str">
            <v>CSM-7B</v>
          </cell>
          <cell r="C355" t="str">
            <v>壁面ﾃﾚﾋﾞ端子</v>
          </cell>
          <cell r="D355">
            <v>4000</v>
          </cell>
          <cell r="E355">
            <v>2480</v>
          </cell>
          <cell r="F355">
            <v>0.15</v>
          </cell>
          <cell r="G355" t="str">
            <v>CS-7F</v>
          </cell>
          <cell r="H355">
            <v>1218</v>
          </cell>
          <cell r="I355">
            <v>0</v>
          </cell>
          <cell r="J355" t="str">
            <v>個</v>
          </cell>
        </row>
        <row r="356">
          <cell r="B356" t="str">
            <v>CSM-7L-7N</v>
          </cell>
          <cell r="C356" t="str">
            <v>直列ﾕﾆｯﾄ(中間用)</v>
          </cell>
          <cell r="D356">
            <v>3150</v>
          </cell>
          <cell r="E356">
            <v>1950</v>
          </cell>
          <cell r="F356">
            <v>0.15</v>
          </cell>
          <cell r="G356" t="str">
            <v>CS対応</v>
          </cell>
          <cell r="H356">
            <v>829</v>
          </cell>
          <cell r="I356">
            <v>0</v>
          </cell>
          <cell r="J356" t="str">
            <v>個</v>
          </cell>
        </row>
        <row r="357">
          <cell r="B357" t="str">
            <v>CSM-7L-7N-B</v>
          </cell>
          <cell r="C357" t="str">
            <v>直列ﾕﾆｯﾄ(中間用)</v>
          </cell>
          <cell r="D357">
            <v>3000</v>
          </cell>
          <cell r="E357">
            <v>1860</v>
          </cell>
          <cell r="F357">
            <v>0.15</v>
          </cell>
          <cell r="G357" t="str">
            <v>CS対応</v>
          </cell>
          <cell r="H357">
            <v>960</v>
          </cell>
          <cell r="I357">
            <v>0</v>
          </cell>
          <cell r="J357" t="str">
            <v>個</v>
          </cell>
        </row>
        <row r="358">
          <cell r="B358" t="str">
            <v>CSM-7LN</v>
          </cell>
          <cell r="C358" t="str">
            <v>壁面ﾃﾚﾋﾞ端子</v>
          </cell>
          <cell r="D358">
            <v>2150</v>
          </cell>
          <cell r="E358">
            <v>1350</v>
          </cell>
          <cell r="F358">
            <v>0.15</v>
          </cell>
          <cell r="G358" t="str">
            <v>CS対応</v>
          </cell>
          <cell r="H358">
            <v>592</v>
          </cell>
          <cell r="I358">
            <v>0</v>
          </cell>
          <cell r="J358" t="str">
            <v>個</v>
          </cell>
        </row>
        <row r="359">
          <cell r="B359" t="str">
            <v>CSM-7LN-B</v>
          </cell>
          <cell r="C359" t="str">
            <v>壁面ﾃﾚﾋﾞ端子</v>
          </cell>
          <cell r="D359">
            <v>2000</v>
          </cell>
          <cell r="E359">
            <v>1240</v>
          </cell>
          <cell r="F359">
            <v>0.15</v>
          </cell>
          <cell r="G359" t="str">
            <v>CS対応</v>
          </cell>
          <cell r="H359">
            <v>660</v>
          </cell>
          <cell r="I359">
            <v>0</v>
          </cell>
          <cell r="J359" t="str">
            <v>個</v>
          </cell>
        </row>
        <row r="360">
          <cell r="B360" t="str">
            <v>CSM-7L-RN</v>
          </cell>
          <cell r="C360" t="str">
            <v>直列ﾕﾆｯﾄ(端末用)</v>
          </cell>
          <cell r="D360">
            <v>3150</v>
          </cell>
          <cell r="E360">
            <v>1950</v>
          </cell>
          <cell r="F360">
            <v>0.15</v>
          </cell>
          <cell r="G360" t="str">
            <v>CS対応</v>
          </cell>
          <cell r="H360">
            <v>721</v>
          </cell>
          <cell r="I360">
            <v>0</v>
          </cell>
          <cell r="J360" t="str">
            <v>個</v>
          </cell>
        </row>
        <row r="361">
          <cell r="B361" t="str">
            <v>CSM-7L-RN-B</v>
          </cell>
          <cell r="C361" t="str">
            <v>直列ﾕﾆｯﾄ(端末用)</v>
          </cell>
          <cell r="D361">
            <v>3000</v>
          </cell>
          <cell r="E361">
            <v>1860</v>
          </cell>
          <cell r="F361">
            <v>0.15</v>
          </cell>
          <cell r="G361" t="str">
            <v>CS対応</v>
          </cell>
          <cell r="H361">
            <v>854</v>
          </cell>
          <cell r="I361">
            <v>0</v>
          </cell>
          <cell r="J361" t="str">
            <v>個</v>
          </cell>
        </row>
        <row r="362">
          <cell r="B362" t="str">
            <v>CSM-7N</v>
          </cell>
          <cell r="C362" t="str">
            <v>壁面ﾃﾚﾋﾞ端子</v>
          </cell>
          <cell r="D362">
            <v>2150</v>
          </cell>
          <cell r="E362">
            <v>1350</v>
          </cell>
          <cell r="F362">
            <v>0.15</v>
          </cell>
          <cell r="G362" t="str">
            <v>CS対応</v>
          </cell>
          <cell r="H362">
            <v>549</v>
          </cell>
          <cell r="I362">
            <v>0</v>
          </cell>
          <cell r="J362" t="str">
            <v>個</v>
          </cell>
        </row>
        <row r="363">
          <cell r="B363" t="str">
            <v>CSM-7N-B</v>
          </cell>
          <cell r="C363" t="str">
            <v>壁面ﾃﾚﾋﾞ端子</v>
          </cell>
          <cell r="D363">
            <v>2000</v>
          </cell>
          <cell r="E363">
            <v>1240</v>
          </cell>
          <cell r="F363">
            <v>0.15</v>
          </cell>
          <cell r="G363" t="str">
            <v>CS対応</v>
          </cell>
          <cell r="H363">
            <v>660</v>
          </cell>
          <cell r="I363">
            <v>0</v>
          </cell>
          <cell r="J363" t="str">
            <v>個</v>
          </cell>
        </row>
        <row r="364">
          <cell r="B364" t="str">
            <v>CSM-7-R7N</v>
          </cell>
          <cell r="C364" t="str">
            <v>直列ﾕﾆｯﾄ(端末用)</v>
          </cell>
          <cell r="D364">
            <v>4850</v>
          </cell>
          <cell r="E364">
            <v>3000</v>
          </cell>
          <cell r="F364">
            <v>0.15</v>
          </cell>
          <cell r="G364" t="str">
            <v>CS対応</v>
          </cell>
          <cell r="H364">
            <v>878</v>
          </cell>
          <cell r="I364">
            <v>0</v>
          </cell>
          <cell r="J364" t="str">
            <v>個</v>
          </cell>
        </row>
        <row r="365">
          <cell r="B365" t="str">
            <v>CSM-7-RN</v>
          </cell>
          <cell r="C365" t="str">
            <v>直列ﾕﾆｯﾄ(端末用)</v>
          </cell>
          <cell r="D365">
            <v>3150</v>
          </cell>
          <cell r="E365">
            <v>1950</v>
          </cell>
          <cell r="F365">
            <v>0.15</v>
          </cell>
          <cell r="G365" t="str">
            <v>CS対応</v>
          </cell>
          <cell r="H365">
            <v>561</v>
          </cell>
          <cell r="I365">
            <v>0</v>
          </cell>
          <cell r="J365" t="str">
            <v>個</v>
          </cell>
        </row>
        <row r="366">
          <cell r="B366" t="str">
            <v>CSM-7-RN-B</v>
          </cell>
          <cell r="C366" t="str">
            <v>直列ﾕﾆｯﾄ(端末用)</v>
          </cell>
          <cell r="D366">
            <v>3000</v>
          </cell>
          <cell r="E366">
            <v>1860</v>
          </cell>
          <cell r="F366">
            <v>0.15</v>
          </cell>
          <cell r="G366" t="str">
            <v>CS対応</v>
          </cell>
          <cell r="H366">
            <v>739</v>
          </cell>
          <cell r="I366">
            <v>0</v>
          </cell>
          <cell r="J366" t="str">
            <v>個</v>
          </cell>
        </row>
        <row r="367">
          <cell r="B367" t="str">
            <v>CSP-1</v>
          </cell>
          <cell r="C367" t="str">
            <v>両偏波ﾌｨｰﾄﾞﾎｰﾝ</v>
          </cell>
          <cell r="D367">
            <v>14000</v>
          </cell>
          <cell r="E367">
            <v>10500</v>
          </cell>
          <cell r="G367" t="str">
            <v>OMT</v>
          </cell>
          <cell r="H367">
            <v>4614</v>
          </cell>
          <cell r="I367">
            <v>1</v>
          </cell>
          <cell r="J367" t="str">
            <v>個</v>
          </cell>
        </row>
        <row r="368">
          <cell r="B368" t="str">
            <v>CSP-3</v>
          </cell>
          <cell r="C368" t="str">
            <v>片偏波ﾌｨｰﾄﾞﾎｰﾝ</v>
          </cell>
          <cell r="D368">
            <v>10000</v>
          </cell>
          <cell r="E368">
            <v>7500</v>
          </cell>
          <cell r="G368" t="str">
            <v>片偏波用</v>
          </cell>
          <cell r="H368">
            <v>3903</v>
          </cell>
          <cell r="I368">
            <v>1</v>
          </cell>
          <cell r="J368" t="str">
            <v>個</v>
          </cell>
        </row>
        <row r="369">
          <cell r="B369" t="str">
            <v>CSP-4</v>
          </cell>
          <cell r="C369" t="str">
            <v>両偏波ﾌｨｰﾄﾞﾎｰﾝ</v>
          </cell>
          <cell r="D369">
            <v>23000</v>
          </cell>
          <cell r="E369">
            <v>17300</v>
          </cell>
          <cell r="G369" t="str">
            <v>両偏波用</v>
          </cell>
          <cell r="H369">
            <v>6325</v>
          </cell>
          <cell r="I369">
            <v>1</v>
          </cell>
          <cell r="J369" t="str">
            <v>個</v>
          </cell>
        </row>
        <row r="370">
          <cell r="B370" t="str">
            <v>CSP-7C</v>
          </cell>
          <cell r="C370" t="str">
            <v>CS電圧切換給電部</v>
          </cell>
          <cell r="D370">
            <v>22000</v>
          </cell>
          <cell r="E370">
            <v>16500</v>
          </cell>
          <cell r="H370">
            <v>5936</v>
          </cell>
          <cell r="I370">
            <v>1</v>
          </cell>
          <cell r="J370" t="str">
            <v>個</v>
          </cell>
        </row>
        <row r="371">
          <cell r="B371" t="str">
            <v>CSR-211N</v>
          </cell>
          <cell r="C371" t="str">
            <v>衛星信号切換器</v>
          </cell>
          <cell r="D371">
            <v>10000</v>
          </cell>
          <cell r="E371">
            <v>6200</v>
          </cell>
          <cell r="F371">
            <v>0.15</v>
          </cell>
          <cell r="H371">
            <v>2451</v>
          </cell>
          <cell r="I371">
            <v>0</v>
          </cell>
          <cell r="J371" t="str">
            <v>個</v>
          </cell>
        </row>
        <row r="372">
          <cell r="B372" t="str">
            <v>CSR-741</v>
          </cell>
          <cell r="C372" t="str">
            <v>衛星信号切換器</v>
          </cell>
          <cell r="D372">
            <v>18500</v>
          </cell>
          <cell r="E372">
            <v>11500</v>
          </cell>
          <cell r="F372">
            <v>0.23</v>
          </cell>
          <cell r="H372">
            <v>5610</v>
          </cell>
          <cell r="I372">
            <v>0</v>
          </cell>
          <cell r="J372" t="str">
            <v>個</v>
          </cell>
        </row>
        <row r="373">
          <cell r="B373" t="str">
            <v>CSW-201</v>
          </cell>
          <cell r="C373" t="str">
            <v>BS･450MHz帯ﾌﾞｰｽﾀ</v>
          </cell>
          <cell r="D373">
            <v>37000</v>
          </cell>
          <cell r="E373">
            <v>22900</v>
          </cell>
          <cell r="F373">
            <v>0.7</v>
          </cell>
          <cell r="G373" t="str">
            <v>20dB</v>
          </cell>
          <cell r="H373">
            <v>9046</v>
          </cell>
          <cell r="I373">
            <v>0</v>
          </cell>
          <cell r="J373" t="str">
            <v>台</v>
          </cell>
        </row>
        <row r="374">
          <cell r="B374" t="str">
            <v>CTC-081</v>
          </cell>
          <cell r="C374" t="str">
            <v>CATV用1分岐器</v>
          </cell>
          <cell r="D374">
            <v>10200</v>
          </cell>
          <cell r="E374">
            <v>6300</v>
          </cell>
          <cell r="F374">
            <v>0.75</v>
          </cell>
          <cell r="H374">
            <v>0</v>
          </cell>
          <cell r="I374">
            <v>0</v>
          </cell>
          <cell r="J374" t="str">
            <v>個</v>
          </cell>
        </row>
        <row r="375">
          <cell r="B375" t="str">
            <v>CTC-081FT</v>
          </cell>
          <cell r="C375" t="str">
            <v>CATV用1分岐器</v>
          </cell>
          <cell r="D375">
            <v>13900</v>
          </cell>
          <cell r="E375">
            <v>8600</v>
          </cell>
          <cell r="F375">
            <v>0.75</v>
          </cell>
          <cell r="H375">
            <v>3854</v>
          </cell>
          <cell r="I375">
            <v>0</v>
          </cell>
          <cell r="J375" t="str">
            <v>個</v>
          </cell>
        </row>
        <row r="376">
          <cell r="B376" t="str">
            <v>CTC-111</v>
          </cell>
          <cell r="C376" t="str">
            <v>CATV用1分岐器</v>
          </cell>
          <cell r="D376">
            <v>10200</v>
          </cell>
          <cell r="E376">
            <v>6300</v>
          </cell>
          <cell r="F376">
            <v>0.75</v>
          </cell>
          <cell r="H376">
            <v>0</v>
          </cell>
          <cell r="I376">
            <v>0</v>
          </cell>
          <cell r="J376" t="str">
            <v>個</v>
          </cell>
        </row>
        <row r="377">
          <cell r="B377" t="str">
            <v>CTC-111FT</v>
          </cell>
          <cell r="C377" t="str">
            <v>CATV用1分岐器</v>
          </cell>
          <cell r="D377">
            <v>13900</v>
          </cell>
          <cell r="E377">
            <v>8600</v>
          </cell>
          <cell r="F377">
            <v>0.75</v>
          </cell>
          <cell r="H377">
            <v>3854</v>
          </cell>
          <cell r="I377">
            <v>0</v>
          </cell>
          <cell r="J377" t="str">
            <v>個</v>
          </cell>
        </row>
        <row r="378">
          <cell r="B378" t="str">
            <v>CTC-112</v>
          </cell>
          <cell r="C378" t="str">
            <v>CATV用2分岐器</v>
          </cell>
          <cell r="D378">
            <v>11000</v>
          </cell>
          <cell r="E378">
            <v>6800</v>
          </cell>
          <cell r="F378">
            <v>0.75</v>
          </cell>
          <cell r="H378">
            <v>3312</v>
          </cell>
          <cell r="I378">
            <v>0</v>
          </cell>
          <cell r="J378" t="str">
            <v>個</v>
          </cell>
        </row>
        <row r="379">
          <cell r="B379" t="str">
            <v>CTC-112FT</v>
          </cell>
          <cell r="C379" t="str">
            <v>CATV用2分岐器</v>
          </cell>
          <cell r="D379">
            <v>15700</v>
          </cell>
          <cell r="E379">
            <v>9750</v>
          </cell>
          <cell r="F379">
            <v>0.75</v>
          </cell>
          <cell r="H379">
            <v>4267</v>
          </cell>
          <cell r="I379">
            <v>0</v>
          </cell>
          <cell r="J379" t="str">
            <v>個</v>
          </cell>
        </row>
        <row r="380">
          <cell r="B380" t="str">
            <v>CTC-114</v>
          </cell>
          <cell r="C380" t="str">
            <v>CATV用4分岐器</v>
          </cell>
          <cell r="D380">
            <v>12000</v>
          </cell>
          <cell r="E380">
            <v>7450</v>
          </cell>
          <cell r="F380">
            <v>0.75</v>
          </cell>
          <cell r="H380">
            <v>0</v>
          </cell>
          <cell r="I380">
            <v>0</v>
          </cell>
          <cell r="J380" t="str">
            <v>個</v>
          </cell>
        </row>
        <row r="381">
          <cell r="B381" t="str">
            <v>CTC-141</v>
          </cell>
          <cell r="C381" t="str">
            <v>CATV用1分岐器</v>
          </cell>
          <cell r="D381">
            <v>10200</v>
          </cell>
          <cell r="E381">
            <v>6300</v>
          </cell>
          <cell r="F381">
            <v>0.75</v>
          </cell>
          <cell r="H381">
            <v>2967</v>
          </cell>
          <cell r="I381">
            <v>0</v>
          </cell>
          <cell r="J381" t="str">
            <v>個</v>
          </cell>
        </row>
        <row r="382">
          <cell r="B382" t="str">
            <v>CTC-141FT</v>
          </cell>
          <cell r="C382" t="str">
            <v>CATV用1分岐器</v>
          </cell>
          <cell r="D382">
            <v>13900</v>
          </cell>
          <cell r="E382">
            <v>8600</v>
          </cell>
          <cell r="F382">
            <v>0.75</v>
          </cell>
          <cell r="H382">
            <v>3854</v>
          </cell>
          <cell r="I382">
            <v>0</v>
          </cell>
          <cell r="J382" t="str">
            <v>個</v>
          </cell>
        </row>
        <row r="383">
          <cell r="B383" t="str">
            <v>CTC-142</v>
          </cell>
          <cell r="C383" t="str">
            <v>CATV用2分岐器</v>
          </cell>
          <cell r="D383">
            <v>11000</v>
          </cell>
          <cell r="E383">
            <v>6800</v>
          </cell>
          <cell r="F383">
            <v>0.75</v>
          </cell>
          <cell r="H383">
            <v>3312</v>
          </cell>
          <cell r="I383">
            <v>0</v>
          </cell>
          <cell r="J383" t="str">
            <v>個</v>
          </cell>
        </row>
        <row r="384">
          <cell r="B384" t="str">
            <v>CTC-142FT</v>
          </cell>
          <cell r="C384" t="str">
            <v>CATV用2分岐器</v>
          </cell>
          <cell r="D384">
            <v>15700</v>
          </cell>
          <cell r="E384">
            <v>9750</v>
          </cell>
          <cell r="F384">
            <v>0.75</v>
          </cell>
          <cell r="H384">
            <v>4267</v>
          </cell>
          <cell r="I384">
            <v>0</v>
          </cell>
          <cell r="J384" t="str">
            <v>個</v>
          </cell>
        </row>
        <row r="385">
          <cell r="B385" t="str">
            <v>CTC-144</v>
          </cell>
          <cell r="C385" t="str">
            <v>CATV用4分岐器</v>
          </cell>
          <cell r="D385">
            <v>12000</v>
          </cell>
          <cell r="E385">
            <v>7450</v>
          </cell>
          <cell r="F385">
            <v>0.75</v>
          </cell>
          <cell r="H385">
            <v>3587</v>
          </cell>
          <cell r="I385">
            <v>0</v>
          </cell>
          <cell r="J385" t="str">
            <v>個</v>
          </cell>
        </row>
        <row r="386">
          <cell r="B386" t="str">
            <v>CTC-148</v>
          </cell>
          <cell r="C386" t="str">
            <v>CATV用8分岐器</v>
          </cell>
          <cell r="D386">
            <v>19000</v>
          </cell>
          <cell r="E386">
            <v>11800</v>
          </cell>
          <cell r="F386">
            <v>0.75</v>
          </cell>
          <cell r="H386">
            <v>0</v>
          </cell>
          <cell r="I386">
            <v>0</v>
          </cell>
          <cell r="J386" t="str">
            <v>個</v>
          </cell>
        </row>
        <row r="387">
          <cell r="B387" t="str">
            <v>CTC-171</v>
          </cell>
          <cell r="C387" t="str">
            <v>CATV用1分岐器</v>
          </cell>
          <cell r="D387">
            <v>10200</v>
          </cell>
          <cell r="E387">
            <v>6300</v>
          </cell>
          <cell r="F387">
            <v>0.75</v>
          </cell>
          <cell r="H387">
            <v>2967</v>
          </cell>
          <cell r="I387">
            <v>0</v>
          </cell>
          <cell r="J387" t="str">
            <v>個</v>
          </cell>
        </row>
        <row r="388">
          <cell r="B388" t="str">
            <v>CTC-171FT</v>
          </cell>
          <cell r="C388" t="str">
            <v>CATV用1分岐器</v>
          </cell>
          <cell r="D388">
            <v>13900</v>
          </cell>
          <cell r="E388">
            <v>8600</v>
          </cell>
          <cell r="F388">
            <v>0.75</v>
          </cell>
          <cell r="H388">
            <v>3881</v>
          </cell>
          <cell r="I388">
            <v>0</v>
          </cell>
          <cell r="J388" t="str">
            <v>個</v>
          </cell>
        </row>
        <row r="389">
          <cell r="B389" t="str">
            <v>CTC-172</v>
          </cell>
          <cell r="C389" t="str">
            <v>CATV用2分岐器</v>
          </cell>
          <cell r="D389">
            <v>11000</v>
          </cell>
          <cell r="E389">
            <v>6800</v>
          </cell>
          <cell r="F389">
            <v>0.75</v>
          </cell>
          <cell r="H389">
            <v>0</v>
          </cell>
          <cell r="I389">
            <v>0</v>
          </cell>
          <cell r="J389" t="str">
            <v>個</v>
          </cell>
        </row>
        <row r="390">
          <cell r="B390" t="str">
            <v>CTC-172FT</v>
          </cell>
          <cell r="C390" t="str">
            <v>CATV用2分岐器</v>
          </cell>
          <cell r="D390">
            <v>15700</v>
          </cell>
          <cell r="E390">
            <v>9750</v>
          </cell>
          <cell r="F390">
            <v>0.75</v>
          </cell>
          <cell r="H390">
            <v>4294</v>
          </cell>
          <cell r="I390">
            <v>0</v>
          </cell>
          <cell r="J390" t="str">
            <v>個</v>
          </cell>
        </row>
        <row r="391">
          <cell r="B391" t="str">
            <v>CTC-174</v>
          </cell>
          <cell r="C391" t="str">
            <v>CATV用4分岐器</v>
          </cell>
          <cell r="D391">
            <v>12000</v>
          </cell>
          <cell r="E391">
            <v>7450</v>
          </cell>
          <cell r="F391">
            <v>0.75</v>
          </cell>
          <cell r="H391">
            <v>3587</v>
          </cell>
          <cell r="I391">
            <v>0</v>
          </cell>
          <cell r="J391" t="str">
            <v>個</v>
          </cell>
        </row>
        <row r="392">
          <cell r="B392" t="str">
            <v>CTC-178</v>
          </cell>
          <cell r="C392" t="str">
            <v>CATV用8分岐器</v>
          </cell>
          <cell r="D392">
            <v>19000</v>
          </cell>
          <cell r="E392">
            <v>11800</v>
          </cell>
          <cell r="F392">
            <v>0.75</v>
          </cell>
          <cell r="H392">
            <v>5377</v>
          </cell>
          <cell r="I392">
            <v>0</v>
          </cell>
          <cell r="J392" t="str">
            <v>個</v>
          </cell>
        </row>
        <row r="393">
          <cell r="B393" t="str">
            <v>CTC-201</v>
          </cell>
          <cell r="C393" t="str">
            <v>CATV用1分岐器</v>
          </cell>
          <cell r="D393">
            <v>10200</v>
          </cell>
          <cell r="E393">
            <v>6300</v>
          </cell>
          <cell r="F393">
            <v>0.75</v>
          </cell>
          <cell r="H393">
            <v>2967</v>
          </cell>
          <cell r="I393">
            <v>0</v>
          </cell>
          <cell r="J393" t="str">
            <v>個</v>
          </cell>
        </row>
        <row r="394">
          <cell r="B394" t="str">
            <v>CTC-201FT</v>
          </cell>
          <cell r="C394" t="str">
            <v>CATV用1分岐器</v>
          </cell>
          <cell r="D394">
            <v>13900</v>
          </cell>
          <cell r="E394">
            <v>8600</v>
          </cell>
          <cell r="F394">
            <v>0.75</v>
          </cell>
          <cell r="H394">
            <v>0</v>
          </cell>
          <cell r="I394">
            <v>0</v>
          </cell>
          <cell r="J394" t="str">
            <v>個</v>
          </cell>
        </row>
        <row r="395">
          <cell r="B395" t="str">
            <v>CTC-202</v>
          </cell>
          <cell r="C395" t="str">
            <v>CATV用2分岐器</v>
          </cell>
          <cell r="D395">
            <v>11000</v>
          </cell>
          <cell r="E395">
            <v>6800</v>
          </cell>
          <cell r="F395">
            <v>0.75</v>
          </cell>
          <cell r="H395">
            <v>3312</v>
          </cell>
          <cell r="I395">
            <v>0</v>
          </cell>
          <cell r="J395" t="str">
            <v>個</v>
          </cell>
        </row>
        <row r="396">
          <cell r="B396" t="str">
            <v>CTC-202FT</v>
          </cell>
          <cell r="C396" t="str">
            <v>CATV用2分岐器</v>
          </cell>
          <cell r="D396">
            <v>15700</v>
          </cell>
          <cell r="E396">
            <v>9750</v>
          </cell>
          <cell r="F396">
            <v>0.75</v>
          </cell>
          <cell r="H396">
            <v>0</v>
          </cell>
          <cell r="I396">
            <v>0</v>
          </cell>
          <cell r="J396" t="str">
            <v>個</v>
          </cell>
        </row>
        <row r="397">
          <cell r="B397" t="str">
            <v>CTC-204</v>
          </cell>
          <cell r="C397" t="str">
            <v>CATV用4分岐器</v>
          </cell>
          <cell r="D397">
            <v>12000</v>
          </cell>
          <cell r="E397">
            <v>7450</v>
          </cell>
          <cell r="F397">
            <v>0.75</v>
          </cell>
          <cell r="H397">
            <v>3587</v>
          </cell>
          <cell r="I397">
            <v>0</v>
          </cell>
          <cell r="J397" t="str">
            <v>個</v>
          </cell>
        </row>
        <row r="398">
          <cell r="B398" t="str">
            <v>CTC-208</v>
          </cell>
          <cell r="C398" t="str">
            <v>CATV用8分岐器</v>
          </cell>
          <cell r="D398">
            <v>19000</v>
          </cell>
          <cell r="E398">
            <v>11800</v>
          </cell>
          <cell r="F398">
            <v>0.75</v>
          </cell>
          <cell r="H398">
            <v>0</v>
          </cell>
          <cell r="I398">
            <v>0</v>
          </cell>
          <cell r="J398" t="str">
            <v>個</v>
          </cell>
        </row>
        <row r="399">
          <cell r="B399" t="str">
            <v>CTD-72</v>
          </cell>
          <cell r="C399" t="str">
            <v>CATV用2分配器</v>
          </cell>
          <cell r="D399">
            <v>10200</v>
          </cell>
          <cell r="E399">
            <v>6300</v>
          </cell>
          <cell r="F399">
            <v>0.75</v>
          </cell>
          <cell r="H399">
            <v>0</v>
          </cell>
          <cell r="I399">
            <v>0</v>
          </cell>
          <cell r="J399" t="str">
            <v>個</v>
          </cell>
        </row>
        <row r="400">
          <cell r="B400" t="str">
            <v>CTD-72FT</v>
          </cell>
          <cell r="C400" t="str">
            <v>CATV用2分配器</v>
          </cell>
          <cell r="D400">
            <v>13900</v>
          </cell>
          <cell r="E400">
            <v>8600</v>
          </cell>
          <cell r="F400">
            <v>0.75</v>
          </cell>
          <cell r="H400">
            <v>3785</v>
          </cell>
          <cell r="I400">
            <v>0</v>
          </cell>
          <cell r="J400" t="str">
            <v>個</v>
          </cell>
        </row>
        <row r="401">
          <cell r="B401" t="str">
            <v>CTD-74</v>
          </cell>
          <cell r="C401" t="str">
            <v>CATV用4分配器</v>
          </cell>
          <cell r="D401">
            <v>10800</v>
          </cell>
          <cell r="E401">
            <v>6700</v>
          </cell>
          <cell r="F401">
            <v>0.75</v>
          </cell>
          <cell r="H401">
            <v>3105</v>
          </cell>
          <cell r="I401">
            <v>0</v>
          </cell>
          <cell r="J401" t="str">
            <v>個</v>
          </cell>
        </row>
        <row r="402">
          <cell r="B402" t="str">
            <v>CTD-78</v>
          </cell>
          <cell r="C402" t="str">
            <v>CATV用8分配器</v>
          </cell>
          <cell r="D402">
            <v>18400</v>
          </cell>
          <cell r="E402">
            <v>11400</v>
          </cell>
          <cell r="F402">
            <v>0.75</v>
          </cell>
          <cell r="H402">
            <v>4895</v>
          </cell>
          <cell r="I402">
            <v>0</v>
          </cell>
          <cell r="J402" t="str">
            <v>個</v>
          </cell>
        </row>
        <row r="403">
          <cell r="B403" t="str">
            <v>CUC-201</v>
          </cell>
          <cell r="C403" t="str">
            <v>UHF･VHF変換用ｺﾝﾊﾞｰﾀ</v>
          </cell>
          <cell r="D403">
            <v>120000</v>
          </cell>
          <cell r="E403">
            <v>74400</v>
          </cell>
          <cell r="F403">
            <v>1.2</v>
          </cell>
          <cell r="H403">
            <v>37050</v>
          </cell>
          <cell r="I403">
            <v>0</v>
          </cell>
          <cell r="J403" t="str">
            <v>個</v>
          </cell>
        </row>
        <row r="404">
          <cell r="B404" t="str">
            <v>CUC-202</v>
          </cell>
          <cell r="C404" t="str">
            <v>UHF･VHF変換用ｺﾝﾊﾞｰﾀ</v>
          </cell>
          <cell r="D404">
            <v>132000</v>
          </cell>
          <cell r="E404">
            <v>81800</v>
          </cell>
          <cell r="F404">
            <v>1.2</v>
          </cell>
          <cell r="H404">
            <v>40850</v>
          </cell>
          <cell r="I404">
            <v>0</v>
          </cell>
          <cell r="J404" t="str">
            <v>個</v>
          </cell>
        </row>
        <row r="405">
          <cell r="B405" t="str">
            <v>CVC-201</v>
          </cell>
          <cell r="C405" t="str">
            <v>VHF･VHF変換用ｺﾝﾊﾞｰﾀ</v>
          </cell>
          <cell r="D405">
            <v>231000</v>
          </cell>
          <cell r="E405">
            <v>143000</v>
          </cell>
          <cell r="F405">
            <v>1.2</v>
          </cell>
          <cell r="H405">
            <v>63913</v>
          </cell>
          <cell r="I405">
            <v>0</v>
          </cell>
          <cell r="J405" t="str">
            <v>個</v>
          </cell>
        </row>
        <row r="406">
          <cell r="B406" t="str">
            <v>CVLC-SRUN(1)</v>
          </cell>
          <cell r="C406" t="str">
            <v>VHF/FM帯用ﾚﾍﾞﾙｺﾝﾄﾛｰﾗ</v>
          </cell>
          <cell r="D406">
            <v>133000</v>
          </cell>
          <cell r="E406">
            <v>82500</v>
          </cell>
          <cell r="F406">
            <v>0.7</v>
          </cell>
          <cell r="G406" t="str">
            <v>☆</v>
          </cell>
          <cell r="H406">
            <v>47025</v>
          </cell>
          <cell r="I406">
            <v>0</v>
          </cell>
          <cell r="J406" t="str">
            <v>個</v>
          </cell>
        </row>
        <row r="407">
          <cell r="B407" t="str">
            <v>CVLC-SRUN(3)</v>
          </cell>
          <cell r="C407" t="str">
            <v>VHF/FM帯用ﾚﾍﾞﾙｺﾝﾄﾛｰﾗ</v>
          </cell>
          <cell r="D407">
            <v>133000</v>
          </cell>
          <cell r="E407">
            <v>82500</v>
          </cell>
          <cell r="F407">
            <v>0.7</v>
          </cell>
          <cell r="G407" t="str">
            <v>☆</v>
          </cell>
          <cell r="H407">
            <v>47025</v>
          </cell>
          <cell r="I407">
            <v>0</v>
          </cell>
          <cell r="J407" t="str">
            <v>個</v>
          </cell>
        </row>
        <row r="408">
          <cell r="B408" t="str">
            <v>CVUM-7</v>
          </cell>
          <cell r="C408" t="str">
            <v>UHF/CATV混合器</v>
          </cell>
          <cell r="D408">
            <v>18000</v>
          </cell>
          <cell r="E408">
            <v>11200</v>
          </cell>
          <cell r="F408">
            <v>0.23</v>
          </cell>
          <cell r="G408" t="str">
            <v>☆</v>
          </cell>
          <cell r="H408">
            <v>0</v>
          </cell>
          <cell r="I408">
            <v>0</v>
          </cell>
          <cell r="J408" t="str">
            <v>個</v>
          </cell>
        </row>
        <row r="409">
          <cell r="B409" t="str">
            <v>CVUM-77F</v>
          </cell>
          <cell r="C409" t="str">
            <v>UHF/VHF混合分波器</v>
          </cell>
          <cell r="D409">
            <v>5600</v>
          </cell>
          <cell r="E409">
            <v>3450</v>
          </cell>
          <cell r="F409">
            <v>0.23</v>
          </cell>
          <cell r="G409" t="str">
            <v>M-UV-7</v>
          </cell>
          <cell r="H409">
            <v>1180</v>
          </cell>
          <cell r="I409">
            <v>0</v>
          </cell>
          <cell r="J409" t="str">
            <v>個</v>
          </cell>
        </row>
        <row r="410">
          <cell r="B410" t="str">
            <v>CVUM-77R</v>
          </cell>
          <cell r="C410" t="str">
            <v>UHF/VHF混合分波器</v>
          </cell>
          <cell r="D410">
            <v>7000</v>
          </cell>
          <cell r="E410">
            <v>4350</v>
          </cell>
          <cell r="F410">
            <v>0.23</v>
          </cell>
          <cell r="G410" t="str">
            <v>MC-UV-7</v>
          </cell>
          <cell r="H410">
            <v>1737</v>
          </cell>
          <cell r="I410">
            <v>0</v>
          </cell>
          <cell r="J410" t="str">
            <v>個</v>
          </cell>
        </row>
        <row r="411">
          <cell r="B411" t="str">
            <v>CVVM-LHR</v>
          </cell>
          <cell r="C411" t="str">
            <v>VHF/VHF混合分波器</v>
          </cell>
          <cell r="D411">
            <v>6900</v>
          </cell>
          <cell r="E411">
            <v>4300</v>
          </cell>
          <cell r="F411">
            <v>0.23</v>
          </cell>
          <cell r="G411" t="str">
            <v>Lo/Hi</v>
          </cell>
          <cell r="H411">
            <v>1651</v>
          </cell>
          <cell r="I411">
            <v>0</v>
          </cell>
          <cell r="J411" t="str">
            <v>個</v>
          </cell>
        </row>
        <row r="412">
          <cell r="B412" t="str">
            <v>CW-201</v>
          </cell>
          <cell r="C412" t="str">
            <v>450MHz帯ﾌﾞｰｽﾀ</v>
          </cell>
          <cell r="D412">
            <v>25800</v>
          </cell>
          <cell r="E412">
            <v>16000</v>
          </cell>
          <cell r="F412">
            <v>1.2</v>
          </cell>
          <cell r="G412" t="str">
            <v>20dB</v>
          </cell>
          <cell r="H412">
            <v>6912</v>
          </cell>
          <cell r="I412">
            <v>0</v>
          </cell>
          <cell r="J412" t="str">
            <v>台</v>
          </cell>
        </row>
        <row r="413">
          <cell r="B413" t="str">
            <v>CW-202</v>
          </cell>
          <cell r="C413" t="str">
            <v>450MHz帯ﾌﾞｰｽﾀ</v>
          </cell>
          <cell r="D413">
            <v>27000</v>
          </cell>
          <cell r="E413">
            <v>16700</v>
          </cell>
          <cell r="F413">
            <v>1.2</v>
          </cell>
          <cell r="G413" t="str">
            <v>20dB</v>
          </cell>
          <cell r="H413">
            <v>8185</v>
          </cell>
          <cell r="I413">
            <v>0</v>
          </cell>
          <cell r="J413" t="str">
            <v>台</v>
          </cell>
        </row>
        <row r="414">
          <cell r="B414" t="str">
            <v>CW-301</v>
          </cell>
          <cell r="C414" t="str">
            <v>450MHz帯ﾌﾞｰｽﾀ</v>
          </cell>
          <cell r="D414">
            <v>28000</v>
          </cell>
          <cell r="E414">
            <v>17400</v>
          </cell>
          <cell r="F414">
            <v>1.2</v>
          </cell>
          <cell r="G414" t="str">
            <v>25dB</v>
          </cell>
          <cell r="H414">
            <v>8845</v>
          </cell>
          <cell r="I414">
            <v>0</v>
          </cell>
          <cell r="J414" t="str">
            <v>台</v>
          </cell>
        </row>
        <row r="415">
          <cell r="B415" t="str">
            <v>CW-302</v>
          </cell>
          <cell r="C415" t="str">
            <v>450MHz帯ﾌﾞｰｽﾀ</v>
          </cell>
          <cell r="D415">
            <v>29000</v>
          </cell>
          <cell r="E415">
            <v>18000</v>
          </cell>
          <cell r="F415">
            <v>1.2</v>
          </cell>
          <cell r="G415" t="str">
            <v>25dB</v>
          </cell>
          <cell r="H415">
            <v>8835</v>
          </cell>
          <cell r="I415">
            <v>0</v>
          </cell>
          <cell r="J415" t="str">
            <v>台</v>
          </cell>
        </row>
        <row r="416">
          <cell r="B416" t="str">
            <v>CW-601</v>
          </cell>
          <cell r="C416" t="str">
            <v>550MHz帯ﾌﾞｰｽﾀ</v>
          </cell>
          <cell r="D416">
            <v>27000</v>
          </cell>
          <cell r="E416">
            <v>16700</v>
          </cell>
          <cell r="F416">
            <v>1.2</v>
          </cell>
          <cell r="G416" t="str">
            <v>20dB</v>
          </cell>
          <cell r="H416">
            <v>8175</v>
          </cell>
          <cell r="I416">
            <v>0</v>
          </cell>
          <cell r="J416" t="str">
            <v>台</v>
          </cell>
        </row>
        <row r="417">
          <cell r="B417" t="str">
            <v>D-2-B</v>
          </cell>
          <cell r="C417" t="str">
            <v>2分配器</v>
          </cell>
          <cell r="D417">
            <v>2700</v>
          </cell>
          <cell r="E417">
            <v>1670</v>
          </cell>
          <cell r="F417">
            <v>0.23</v>
          </cell>
          <cell r="H417">
            <v>577</v>
          </cell>
          <cell r="I417">
            <v>0</v>
          </cell>
          <cell r="J417" t="str">
            <v>個</v>
          </cell>
        </row>
        <row r="418">
          <cell r="B418" t="str">
            <v>D-3-B</v>
          </cell>
          <cell r="C418" t="str">
            <v>3分配器</v>
          </cell>
          <cell r="D418">
            <v>3200</v>
          </cell>
          <cell r="E418">
            <v>1980</v>
          </cell>
          <cell r="F418">
            <v>0.23</v>
          </cell>
          <cell r="H418">
            <v>692</v>
          </cell>
          <cell r="I418">
            <v>0</v>
          </cell>
          <cell r="J418" t="str">
            <v>個</v>
          </cell>
        </row>
        <row r="419">
          <cell r="B419" t="str">
            <v>D-4-B</v>
          </cell>
          <cell r="C419" t="str">
            <v>4分配器</v>
          </cell>
          <cell r="D419">
            <v>3900</v>
          </cell>
          <cell r="E419">
            <v>2420</v>
          </cell>
          <cell r="F419">
            <v>0.23</v>
          </cell>
          <cell r="H419">
            <v>727</v>
          </cell>
          <cell r="I419">
            <v>0</v>
          </cell>
          <cell r="J419" t="str">
            <v>個</v>
          </cell>
        </row>
        <row r="420">
          <cell r="B420" t="str">
            <v>DAE-200A</v>
          </cell>
          <cell r="C420" t="str">
            <v>UHF･VHF共用ｱﾝﾃﾅ</v>
          </cell>
          <cell r="D420">
            <v>15300</v>
          </cell>
          <cell r="E420">
            <v>9500</v>
          </cell>
          <cell r="F420">
            <v>0.7</v>
          </cell>
          <cell r="H420">
            <v>5750</v>
          </cell>
          <cell r="I420">
            <v>0</v>
          </cell>
          <cell r="J420" t="str">
            <v>本</v>
          </cell>
        </row>
        <row r="421">
          <cell r="B421" t="str">
            <v>DAR-210</v>
          </cell>
          <cell r="C421" t="str">
            <v>ｱﾝﾃﾅﾛｰﾃｰﾀ</v>
          </cell>
          <cell r="D421">
            <v>18800</v>
          </cell>
          <cell r="E421">
            <v>11600</v>
          </cell>
          <cell r="F421">
            <v>1</v>
          </cell>
          <cell r="H421">
            <v>6090</v>
          </cell>
          <cell r="I421">
            <v>0</v>
          </cell>
          <cell r="J421" t="str">
            <v>台</v>
          </cell>
        </row>
        <row r="422">
          <cell r="B422" t="str">
            <v>DAT-10FLS</v>
          </cell>
          <cell r="C422" t="str">
            <v>ｱｯﾃﾈｰﾀ</v>
          </cell>
          <cell r="D422">
            <v>2400</v>
          </cell>
          <cell r="E422">
            <v>1500</v>
          </cell>
          <cell r="F422">
            <v>0.02</v>
          </cell>
          <cell r="G422" t="str">
            <v>-10dB</v>
          </cell>
          <cell r="H422">
            <v>599</v>
          </cell>
          <cell r="I422">
            <v>0</v>
          </cell>
          <cell r="J422" t="str">
            <v>個</v>
          </cell>
        </row>
        <row r="423">
          <cell r="B423" t="str">
            <v>DAT-10H-B</v>
          </cell>
          <cell r="C423" t="str">
            <v>ｱｯﾃﾈｰﾀ</v>
          </cell>
          <cell r="D423">
            <v>2100</v>
          </cell>
          <cell r="E423">
            <v>1300</v>
          </cell>
          <cell r="F423">
            <v>0.02</v>
          </cell>
          <cell r="G423" t="str">
            <v>-10dB</v>
          </cell>
          <cell r="H423">
            <v>805</v>
          </cell>
          <cell r="I423">
            <v>0</v>
          </cell>
          <cell r="J423" t="str">
            <v>個</v>
          </cell>
        </row>
        <row r="424">
          <cell r="B424" t="str">
            <v>DAT-10LB</v>
          </cell>
          <cell r="C424" t="str">
            <v>ｱｯﾃﾈｰﾀ</v>
          </cell>
          <cell r="D424">
            <v>2300</v>
          </cell>
          <cell r="E424">
            <v>1430</v>
          </cell>
          <cell r="F424">
            <v>0.02</v>
          </cell>
          <cell r="G424" t="str">
            <v>-10dB</v>
          </cell>
          <cell r="H424">
            <v>693</v>
          </cell>
          <cell r="I424">
            <v>0</v>
          </cell>
          <cell r="J424" t="str">
            <v>個</v>
          </cell>
        </row>
        <row r="425">
          <cell r="B425" t="str">
            <v>DAT-10S</v>
          </cell>
          <cell r="C425" t="str">
            <v>ｱｯﾃﾈｰﾀ</v>
          </cell>
          <cell r="D425">
            <v>2400</v>
          </cell>
          <cell r="E425">
            <v>1500</v>
          </cell>
          <cell r="F425">
            <v>0.02</v>
          </cell>
          <cell r="G425" t="str">
            <v>-10dB</v>
          </cell>
          <cell r="H425">
            <v>543</v>
          </cell>
          <cell r="I425">
            <v>0</v>
          </cell>
          <cell r="J425" t="str">
            <v>個</v>
          </cell>
        </row>
        <row r="426">
          <cell r="B426" t="str">
            <v>DAT-16FLS</v>
          </cell>
          <cell r="C426" t="str">
            <v>ｱｯﾃﾈｰﾀ</v>
          </cell>
          <cell r="D426">
            <v>2400</v>
          </cell>
          <cell r="E426">
            <v>1500</v>
          </cell>
          <cell r="F426">
            <v>0.02</v>
          </cell>
          <cell r="G426" t="str">
            <v>-16dB</v>
          </cell>
          <cell r="H426">
            <v>599</v>
          </cell>
          <cell r="I426">
            <v>0</v>
          </cell>
          <cell r="J426" t="str">
            <v>個</v>
          </cell>
        </row>
        <row r="427">
          <cell r="B427" t="str">
            <v>DAT-16LB</v>
          </cell>
          <cell r="C427" t="str">
            <v>ｱｯﾃﾈｰﾀ</v>
          </cell>
          <cell r="D427">
            <v>2300</v>
          </cell>
          <cell r="E427">
            <v>1430</v>
          </cell>
          <cell r="F427">
            <v>0.02</v>
          </cell>
          <cell r="G427" t="str">
            <v>-16dB</v>
          </cell>
          <cell r="H427">
            <v>693</v>
          </cell>
          <cell r="I427">
            <v>0</v>
          </cell>
          <cell r="J427" t="str">
            <v>個</v>
          </cell>
        </row>
        <row r="428">
          <cell r="B428" t="str">
            <v>DAT-16S</v>
          </cell>
          <cell r="C428" t="str">
            <v>ｱｯﾃﾈｰﾀ</v>
          </cell>
          <cell r="D428">
            <v>2400</v>
          </cell>
          <cell r="E428">
            <v>1500</v>
          </cell>
          <cell r="F428">
            <v>0.02</v>
          </cell>
          <cell r="G428" t="str">
            <v>-16dB</v>
          </cell>
          <cell r="H428">
            <v>543</v>
          </cell>
          <cell r="I428">
            <v>0</v>
          </cell>
          <cell r="J428" t="str">
            <v>個</v>
          </cell>
        </row>
        <row r="429">
          <cell r="B429" t="str">
            <v>DAT-3/24</v>
          </cell>
          <cell r="C429" t="str">
            <v>ｱｯﾃﾈｰﾀ(可変形)</v>
          </cell>
          <cell r="D429">
            <v>8450</v>
          </cell>
          <cell r="E429">
            <v>5250</v>
          </cell>
          <cell r="F429">
            <v>0.02</v>
          </cell>
          <cell r="G429" t="str">
            <v>-3～-24dB</v>
          </cell>
          <cell r="H429">
            <v>2719</v>
          </cell>
          <cell r="I429">
            <v>0</v>
          </cell>
          <cell r="J429" t="str">
            <v>個</v>
          </cell>
        </row>
        <row r="430">
          <cell r="B430" t="str">
            <v>DAT-3FLS</v>
          </cell>
          <cell r="C430" t="str">
            <v>ｱｯﾃﾈｰﾀ</v>
          </cell>
          <cell r="D430">
            <v>2400</v>
          </cell>
          <cell r="E430">
            <v>1500</v>
          </cell>
          <cell r="F430">
            <v>0.02</v>
          </cell>
          <cell r="G430" t="str">
            <v>-3dB</v>
          </cell>
          <cell r="H430">
            <v>599</v>
          </cell>
          <cell r="I430">
            <v>0</v>
          </cell>
          <cell r="J430" t="str">
            <v>個</v>
          </cell>
        </row>
        <row r="431">
          <cell r="B431" t="str">
            <v>DAT-3LB</v>
          </cell>
          <cell r="C431" t="str">
            <v>ｱｯﾃﾈｰﾀ</v>
          </cell>
          <cell r="D431">
            <v>2300</v>
          </cell>
          <cell r="E431">
            <v>1430</v>
          </cell>
          <cell r="F431">
            <v>0.02</v>
          </cell>
          <cell r="G431" t="str">
            <v>-3dB</v>
          </cell>
          <cell r="H431">
            <v>693</v>
          </cell>
          <cell r="I431">
            <v>0</v>
          </cell>
          <cell r="J431" t="str">
            <v>個</v>
          </cell>
        </row>
        <row r="432">
          <cell r="B432" t="str">
            <v>DAT-6FLS</v>
          </cell>
          <cell r="C432" t="str">
            <v>ｱｯﾃﾈｰﾀ</v>
          </cell>
          <cell r="D432">
            <v>2400</v>
          </cell>
          <cell r="E432">
            <v>1500</v>
          </cell>
          <cell r="F432">
            <v>0.02</v>
          </cell>
          <cell r="G432" t="str">
            <v>-6dB</v>
          </cell>
          <cell r="H432">
            <v>599</v>
          </cell>
          <cell r="I432">
            <v>0</v>
          </cell>
          <cell r="J432" t="str">
            <v>個</v>
          </cell>
        </row>
        <row r="433">
          <cell r="B433" t="str">
            <v>DAT-6H-B</v>
          </cell>
          <cell r="C433" t="str">
            <v>ｱｯﾃﾈｰﾀ</v>
          </cell>
          <cell r="D433">
            <v>2100</v>
          </cell>
          <cell r="E433">
            <v>1300</v>
          </cell>
          <cell r="F433">
            <v>0.02</v>
          </cell>
          <cell r="G433" t="str">
            <v>-6dB</v>
          </cell>
          <cell r="H433">
            <v>805</v>
          </cell>
          <cell r="I433">
            <v>0</v>
          </cell>
          <cell r="J433" t="str">
            <v>個</v>
          </cell>
        </row>
        <row r="434">
          <cell r="B434" t="str">
            <v>DAT-6LB</v>
          </cell>
          <cell r="C434" t="str">
            <v>ｱｯﾃﾈｰﾀ</v>
          </cell>
          <cell r="D434">
            <v>2300</v>
          </cell>
          <cell r="E434">
            <v>1430</v>
          </cell>
          <cell r="F434">
            <v>0.02</v>
          </cell>
          <cell r="G434" t="str">
            <v>-6dB</v>
          </cell>
          <cell r="H434">
            <v>693</v>
          </cell>
          <cell r="I434">
            <v>0</v>
          </cell>
          <cell r="J434" t="str">
            <v>個</v>
          </cell>
        </row>
        <row r="435">
          <cell r="B435" t="str">
            <v>DAT-6S</v>
          </cell>
          <cell r="C435" t="str">
            <v>ｱｯﾃﾈｰﾀ</v>
          </cell>
          <cell r="D435">
            <v>2400</v>
          </cell>
          <cell r="E435">
            <v>1500</v>
          </cell>
          <cell r="F435">
            <v>0.02</v>
          </cell>
          <cell r="G435" t="str">
            <v>-6dB</v>
          </cell>
          <cell r="H435">
            <v>543</v>
          </cell>
          <cell r="I435">
            <v>0</v>
          </cell>
          <cell r="J435" t="str">
            <v>個</v>
          </cell>
        </row>
        <row r="436">
          <cell r="B436" t="str">
            <v>DAV-101</v>
          </cell>
          <cell r="C436" t="str">
            <v>HE用AV分配器</v>
          </cell>
          <cell r="D436">
            <v>0</v>
          </cell>
          <cell r="E436">
            <v>95300</v>
          </cell>
          <cell r="F436">
            <v>0.02</v>
          </cell>
          <cell r="H436">
            <v>48500</v>
          </cell>
          <cell r="I436">
            <v>0</v>
          </cell>
          <cell r="J436" t="str">
            <v>個</v>
          </cell>
        </row>
        <row r="437">
          <cell r="B437" t="str">
            <v>DBC-201</v>
          </cell>
          <cell r="C437" t="str">
            <v>ﾌﾞﾛｯｸｺﾝﾊﾞｰﾀ</v>
          </cell>
          <cell r="D437">
            <v>250000</v>
          </cell>
          <cell r="E437">
            <v>155000</v>
          </cell>
          <cell r="F437">
            <v>1</v>
          </cell>
          <cell r="H437">
            <v>54660</v>
          </cell>
          <cell r="I437">
            <v>0</v>
          </cell>
          <cell r="J437" t="str">
            <v>台</v>
          </cell>
        </row>
        <row r="438">
          <cell r="B438" t="str">
            <v>DBC-202</v>
          </cell>
          <cell r="C438" t="str">
            <v>ﾌﾞﾛｯｸｺﾝﾊﾞｰﾀ</v>
          </cell>
          <cell r="D438">
            <v>162000</v>
          </cell>
          <cell r="E438">
            <v>100000</v>
          </cell>
          <cell r="F438">
            <v>1</v>
          </cell>
          <cell r="G438" t="str">
            <v>拡張ﾁｬﾝﾈﾙ用</v>
          </cell>
          <cell r="H438">
            <v>45600</v>
          </cell>
          <cell r="I438">
            <v>0</v>
          </cell>
          <cell r="J438" t="str">
            <v>台</v>
          </cell>
        </row>
        <row r="439">
          <cell r="B439" t="str">
            <v>DCA-10</v>
          </cell>
          <cell r="C439" t="str">
            <v>ﾀﾞｲﾊﾞｼﾃｨ用延長ｹｰﾌﾞﾙ</v>
          </cell>
          <cell r="D439">
            <v>2000</v>
          </cell>
          <cell r="E439">
            <v>1240</v>
          </cell>
          <cell r="F439">
            <v>0.05</v>
          </cell>
          <cell r="H439">
            <v>710</v>
          </cell>
          <cell r="I439">
            <v>0</v>
          </cell>
          <cell r="J439" t="str">
            <v>本</v>
          </cell>
        </row>
        <row r="440">
          <cell r="B440" t="str">
            <v>DCA-100R</v>
          </cell>
          <cell r="C440" t="str">
            <v>ｶｰﾃﾚﾋﾞｱﾝﾃﾅ</v>
          </cell>
          <cell r="D440">
            <v>10000</v>
          </cell>
          <cell r="E440">
            <v>6200</v>
          </cell>
          <cell r="F440">
            <v>0.05</v>
          </cell>
          <cell r="H440">
            <v>3950</v>
          </cell>
          <cell r="I440">
            <v>0</v>
          </cell>
          <cell r="J440" t="str">
            <v>本</v>
          </cell>
        </row>
        <row r="441">
          <cell r="B441" t="str">
            <v>DCA-100T</v>
          </cell>
          <cell r="C441" t="str">
            <v>ｶｰﾃﾚﾋﾞｱﾝﾃﾅ</v>
          </cell>
          <cell r="D441">
            <v>9500</v>
          </cell>
          <cell r="E441">
            <v>5900</v>
          </cell>
          <cell r="F441">
            <v>0.05</v>
          </cell>
          <cell r="H441">
            <v>3900</v>
          </cell>
          <cell r="I441">
            <v>0</v>
          </cell>
          <cell r="J441" t="str">
            <v>本</v>
          </cell>
        </row>
        <row r="442">
          <cell r="B442" t="str">
            <v>DCA-200</v>
          </cell>
          <cell r="C442" t="str">
            <v>ｶｰﾃﾚﾋﾞｱﾝﾃﾅ</v>
          </cell>
          <cell r="D442">
            <v>4200</v>
          </cell>
          <cell r="E442">
            <v>2600</v>
          </cell>
          <cell r="F442">
            <v>0.05</v>
          </cell>
          <cell r="H442">
            <v>1575</v>
          </cell>
          <cell r="I442">
            <v>0</v>
          </cell>
          <cell r="J442" t="str">
            <v>本</v>
          </cell>
        </row>
        <row r="443">
          <cell r="B443" t="str">
            <v>DCA-2000</v>
          </cell>
          <cell r="C443" t="str">
            <v>ﾀﾞｲﾊﾞｼﾃｨｼｽﾃﾑ</v>
          </cell>
          <cell r="D443">
            <v>35800</v>
          </cell>
          <cell r="E443">
            <v>22200</v>
          </cell>
          <cell r="F443">
            <v>0.05</v>
          </cell>
          <cell r="H443">
            <v>14500</v>
          </cell>
          <cell r="I443">
            <v>0</v>
          </cell>
          <cell r="J443" t="str">
            <v>台</v>
          </cell>
        </row>
        <row r="444">
          <cell r="B444" t="str">
            <v>DCA-2000R</v>
          </cell>
          <cell r="C444" t="str">
            <v>ﾀﾞｲﾊﾞｼﾃｨｼｽﾃﾑ</v>
          </cell>
          <cell r="D444">
            <v>36500</v>
          </cell>
          <cell r="E444">
            <v>22600</v>
          </cell>
          <cell r="F444">
            <v>0.05</v>
          </cell>
          <cell r="H444">
            <v>14000</v>
          </cell>
          <cell r="I444">
            <v>0</v>
          </cell>
          <cell r="J444" t="str">
            <v>台</v>
          </cell>
        </row>
        <row r="445">
          <cell r="B445" t="str">
            <v>DCA-300</v>
          </cell>
          <cell r="C445" t="str">
            <v>ｶｰﾃﾚﾋﾞｱﾝﾃﾅ</v>
          </cell>
          <cell r="D445">
            <v>6000</v>
          </cell>
          <cell r="E445">
            <v>3720</v>
          </cell>
          <cell r="F445">
            <v>0.05</v>
          </cell>
          <cell r="H445">
            <v>2142</v>
          </cell>
          <cell r="I445">
            <v>0</v>
          </cell>
          <cell r="J445" t="str">
            <v>本</v>
          </cell>
        </row>
        <row r="446">
          <cell r="B446" t="str">
            <v>DCA-310(L)</v>
          </cell>
          <cell r="C446" t="str">
            <v>ｶｰﾃﾚﾋﾞｱﾝﾃﾅ</v>
          </cell>
          <cell r="D446">
            <v>12000</v>
          </cell>
          <cell r="E446">
            <v>7440</v>
          </cell>
          <cell r="F446">
            <v>0.05</v>
          </cell>
          <cell r="H446">
            <v>4510</v>
          </cell>
          <cell r="I446">
            <v>0</v>
          </cell>
          <cell r="J446" t="str">
            <v>本</v>
          </cell>
        </row>
        <row r="447">
          <cell r="B447" t="str">
            <v>DCA-310(R)</v>
          </cell>
          <cell r="C447" t="str">
            <v>ｶｰﾃﾚﾋﾞｱﾝﾃﾅ</v>
          </cell>
          <cell r="D447">
            <v>12000</v>
          </cell>
          <cell r="E447">
            <v>7440</v>
          </cell>
          <cell r="F447">
            <v>0.05</v>
          </cell>
          <cell r="H447">
            <v>4510</v>
          </cell>
          <cell r="I447">
            <v>0</v>
          </cell>
          <cell r="J447" t="str">
            <v>本</v>
          </cell>
        </row>
        <row r="448">
          <cell r="B448" t="str">
            <v>DCA-4DU-B</v>
          </cell>
          <cell r="C448" t="str">
            <v>ﾀﾞｲﾊﾞｼﾃｨﾕﾆｯﾄ</v>
          </cell>
          <cell r="D448">
            <v>24000</v>
          </cell>
          <cell r="E448">
            <v>14900</v>
          </cell>
          <cell r="F448">
            <v>0.05</v>
          </cell>
          <cell r="H448">
            <v>9180</v>
          </cell>
          <cell r="I448">
            <v>0</v>
          </cell>
          <cell r="J448" t="str">
            <v>個</v>
          </cell>
        </row>
        <row r="449">
          <cell r="B449" t="str">
            <v>DFD-75FT</v>
          </cell>
          <cell r="C449" t="str">
            <v>ﾀﾞﾐｰ抵抗</v>
          </cell>
          <cell r="D449">
            <v>2400</v>
          </cell>
          <cell r="E449">
            <v>1500</v>
          </cell>
          <cell r="F449">
            <v>1.2E-2</v>
          </cell>
          <cell r="G449" t="str">
            <v>ﾌｨｯﾃｨﾝｸﾞ電流ｶｯﾄ</v>
          </cell>
          <cell r="H449">
            <v>483</v>
          </cell>
          <cell r="I449">
            <v>0</v>
          </cell>
          <cell r="J449" t="str">
            <v>個</v>
          </cell>
        </row>
        <row r="450">
          <cell r="B450" t="str">
            <v>DFD-75S</v>
          </cell>
          <cell r="C450" t="str">
            <v>ﾀﾞﾐｰ抵抗</v>
          </cell>
          <cell r="D450">
            <v>720</v>
          </cell>
          <cell r="E450">
            <v>450</v>
          </cell>
          <cell r="F450">
            <v>1.2E-2</v>
          </cell>
          <cell r="G450" t="str">
            <v>C-15</v>
          </cell>
          <cell r="H450">
            <v>258</v>
          </cell>
          <cell r="I450">
            <v>0</v>
          </cell>
          <cell r="J450" t="str">
            <v>個</v>
          </cell>
        </row>
        <row r="451">
          <cell r="B451" t="str">
            <v>DFD-75S-B</v>
          </cell>
          <cell r="C451" t="str">
            <v>ﾀﾞﾐｰ抵抗</v>
          </cell>
          <cell r="D451">
            <v>800</v>
          </cell>
          <cell r="E451">
            <v>500</v>
          </cell>
          <cell r="F451">
            <v>1.2E-2</v>
          </cell>
          <cell r="G451" t="str">
            <v>C-15</v>
          </cell>
          <cell r="H451">
            <v>310</v>
          </cell>
          <cell r="I451">
            <v>0</v>
          </cell>
          <cell r="J451" t="str">
            <v>個</v>
          </cell>
        </row>
        <row r="452">
          <cell r="B452" t="str">
            <v>DFM-73U/V</v>
          </cell>
          <cell r="C452" t="str">
            <v>整合器</v>
          </cell>
          <cell r="D452">
            <v>700</v>
          </cell>
          <cell r="E452">
            <v>430</v>
          </cell>
          <cell r="F452">
            <v>1.2E-2</v>
          </cell>
          <cell r="H452">
            <v>203</v>
          </cell>
          <cell r="I452">
            <v>0</v>
          </cell>
          <cell r="J452" t="str">
            <v>個</v>
          </cell>
        </row>
        <row r="453">
          <cell r="B453" t="str">
            <v>DGS8-HY</v>
          </cell>
          <cell r="C453" t="str">
            <v>位相差ｱﾝﾃﾅ</v>
          </cell>
          <cell r="D453">
            <v>93800</v>
          </cell>
          <cell r="E453">
            <v>58200</v>
          </cell>
          <cell r="F453">
            <v>2</v>
          </cell>
          <cell r="G453" t="str">
            <v>Hi</v>
          </cell>
          <cell r="H453">
            <v>31700</v>
          </cell>
          <cell r="I453">
            <v>0</v>
          </cell>
          <cell r="J453" t="str">
            <v>本</v>
          </cell>
        </row>
        <row r="454">
          <cell r="B454" t="str">
            <v>DGS-AY</v>
          </cell>
          <cell r="C454" t="str">
            <v>位相差ｱﾝﾃﾅ</v>
          </cell>
          <cell r="D454">
            <v>62200</v>
          </cell>
          <cell r="E454">
            <v>38600</v>
          </cell>
          <cell r="F454">
            <v>2</v>
          </cell>
          <cell r="G454" t="str">
            <v>All</v>
          </cell>
          <cell r="H454">
            <v>22130</v>
          </cell>
          <cell r="I454">
            <v>0</v>
          </cell>
          <cell r="J454" t="str">
            <v>本</v>
          </cell>
        </row>
        <row r="455">
          <cell r="B455" t="str">
            <v>DGS-LY</v>
          </cell>
          <cell r="C455" t="str">
            <v>位相差ｱﾝﾃﾅ</v>
          </cell>
          <cell r="D455">
            <v>80200</v>
          </cell>
          <cell r="E455">
            <v>49700</v>
          </cell>
          <cell r="F455">
            <v>2</v>
          </cell>
          <cell r="G455" t="str">
            <v>Lo</v>
          </cell>
          <cell r="H455">
            <v>27075</v>
          </cell>
          <cell r="I455">
            <v>0</v>
          </cell>
          <cell r="J455" t="str">
            <v>本</v>
          </cell>
        </row>
        <row r="456">
          <cell r="B456" t="str">
            <v>DIR-100</v>
          </cell>
          <cell r="C456" t="str">
            <v>CSﾃﾞｼﾞﾀﾙﾁｭｰﾅ</v>
          </cell>
          <cell r="D456">
            <v>0</v>
          </cell>
          <cell r="E456">
            <v>36000</v>
          </cell>
          <cell r="F456">
            <v>1</v>
          </cell>
          <cell r="G456" t="str">
            <v>ﾃﾞｨﾚｸTV用</v>
          </cell>
          <cell r="H456">
            <v>27000</v>
          </cell>
          <cell r="I456">
            <v>1</v>
          </cell>
          <cell r="J456" t="str">
            <v>台</v>
          </cell>
        </row>
        <row r="457">
          <cell r="B457" t="str">
            <v>DIR-20</v>
          </cell>
          <cell r="C457" t="str">
            <v>CSﾃﾞｼﾞﾀﾙﾁｭｰﾅ</v>
          </cell>
          <cell r="D457">
            <v>0</v>
          </cell>
          <cell r="E457">
            <v>32000</v>
          </cell>
          <cell r="F457">
            <v>1</v>
          </cell>
          <cell r="G457" t="str">
            <v>ｽｶｲﾊﾟｰﾌｪｸTV!用</v>
          </cell>
          <cell r="H457">
            <v>28652</v>
          </cell>
          <cell r="I457">
            <v>1</v>
          </cell>
          <cell r="J457" t="str">
            <v>台</v>
          </cell>
        </row>
        <row r="458">
          <cell r="B458" t="str">
            <v>DIR-110</v>
          </cell>
          <cell r="C458" t="str">
            <v>CSﾃﾞｼﾞﾀﾙﾁｭｰﾅ</v>
          </cell>
          <cell r="D458">
            <v>0</v>
          </cell>
          <cell r="E458">
            <v>33500</v>
          </cell>
          <cell r="F458">
            <v>1</v>
          </cell>
          <cell r="G458" t="str">
            <v>ﾃﾞｨﾚｸTV用</v>
          </cell>
          <cell r="H458">
            <v>31000</v>
          </cell>
          <cell r="I458">
            <v>1</v>
          </cell>
          <cell r="J458" t="str">
            <v>台</v>
          </cell>
        </row>
        <row r="459">
          <cell r="B459" t="str">
            <v>DLC-1000</v>
          </cell>
          <cell r="C459" t="str">
            <v>自動ﾚﾍﾞﾙ測定器</v>
          </cell>
          <cell r="D459">
            <v>320000</v>
          </cell>
          <cell r="E459">
            <v>320000</v>
          </cell>
          <cell r="H459">
            <v>192000</v>
          </cell>
          <cell r="I459">
            <v>0</v>
          </cell>
          <cell r="J459" t="str">
            <v>台</v>
          </cell>
        </row>
        <row r="460">
          <cell r="B460" t="str">
            <v>DLC-103</v>
          </cell>
          <cell r="C460" t="str">
            <v>TVﾚﾍﾞﾙﾁｪｯｶ</v>
          </cell>
          <cell r="D460">
            <v>75000</v>
          </cell>
          <cell r="E460">
            <v>75000</v>
          </cell>
          <cell r="H460">
            <v>52600</v>
          </cell>
          <cell r="I460">
            <v>0</v>
          </cell>
          <cell r="J460" t="str">
            <v>台</v>
          </cell>
        </row>
        <row r="461">
          <cell r="B461" t="str">
            <v>DLC-1-B</v>
          </cell>
          <cell r="C461" t="str">
            <v>BSﾚﾍﾞﾙｲﾝｼﾞｹｰﾀ</v>
          </cell>
          <cell r="D461">
            <v>2100</v>
          </cell>
          <cell r="E461">
            <v>1300</v>
          </cell>
          <cell r="H461">
            <v>750</v>
          </cell>
          <cell r="I461">
            <v>0</v>
          </cell>
          <cell r="J461" t="str">
            <v>個</v>
          </cell>
        </row>
        <row r="462">
          <cell r="B462" t="str">
            <v>DLC-210</v>
          </cell>
          <cell r="C462" t="str">
            <v>ﾃﾚﾋﾞﾃﾞｼﾞﾀﾙﾚﾍﾞﾙﾒｰﾀ</v>
          </cell>
          <cell r="D462">
            <v>170000</v>
          </cell>
          <cell r="E462">
            <v>170000</v>
          </cell>
          <cell r="H462">
            <v>129000</v>
          </cell>
          <cell r="I462">
            <v>0</v>
          </cell>
          <cell r="J462" t="str">
            <v>台</v>
          </cell>
        </row>
        <row r="463">
          <cell r="B463" t="str">
            <v>DLC-304N</v>
          </cell>
          <cell r="C463" t="str">
            <v>ﾚﾍﾞﾙ測定器</v>
          </cell>
          <cell r="D463">
            <v>105000</v>
          </cell>
          <cell r="E463">
            <v>105000</v>
          </cell>
          <cell r="G463" t="str">
            <v>CS/BS用</v>
          </cell>
          <cell r="H463">
            <v>72500</v>
          </cell>
          <cell r="I463">
            <v>0</v>
          </cell>
          <cell r="J463" t="str">
            <v>台</v>
          </cell>
        </row>
        <row r="464">
          <cell r="B464" t="str">
            <v>DM-737A-B</v>
          </cell>
          <cell r="C464" t="str">
            <v>整合器</v>
          </cell>
          <cell r="D464">
            <v>860</v>
          </cell>
          <cell r="E464">
            <v>530</v>
          </cell>
          <cell r="F464">
            <v>1E-3</v>
          </cell>
          <cell r="H464">
            <v>290</v>
          </cell>
          <cell r="I464">
            <v>0</v>
          </cell>
          <cell r="J464" t="str">
            <v>個</v>
          </cell>
        </row>
        <row r="465">
          <cell r="B465" t="str">
            <v>DM-737B-B</v>
          </cell>
          <cell r="C465" t="str">
            <v>整合器</v>
          </cell>
          <cell r="D465">
            <v>860</v>
          </cell>
          <cell r="E465">
            <v>530</v>
          </cell>
          <cell r="F465">
            <v>1E-3</v>
          </cell>
          <cell r="H465">
            <v>290</v>
          </cell>
          <cell r="I465">
            <v>0</v>
          </cell>
          <cell r="J465" t="str">
            <v>個</v>
          </cell>
        </row>
        <row r="466">
          <cell r="B466" t="str">
            <v>DM-73C</v>
          </cell>
          <cell r="C466" t="str">
            <v>整合器</v>
          </cell>
          <cell r="D466">
            <v>850</v>
          </cell>
          <cell r="E466">
            <v>530</v>
          </cell>
          <cell r="F466">
            <v>1E-3</v>
          </cell>
          <cell r="H466">
            <v>280</v>
          </cell>
          <cell r="I466">
            <v>0</v>
          </cell>
          <cell r="J466" t="str">
            <v>個</v>
          </cell>
        </row>
        <row r="467">
          <cell r="B467" t="str">
            <v>DM-73C-B</v>
          </cell>
          <cell r="C467" t="str">
            <v>整合器</v>
          </cell>
          <cell r="D467">
            <v>900</v>
          </cell>
          <cell r="E467">
            <v>560</v>
          </cell>
          <cell r="F467">
            <v>1E-3</v>
          </cell>
          <cell r="H467">
            <v>320</v>
          </cell>
          <cell r="I467">
            <v>0</v>
          </cell>
          <cell r="J467" t="str">
            <v>個</v>
          </cell>
        </row>
        <row r="468">
          <cell r="B468" t="str">
            <v>DM-73F</v>
          </cell>
          <cell r="C468" t="str">
            <v>整合器</v>
          </cell>
          <cell r="D468">
            <v>480</v>
          </cell>
          <cell r="E468">
            <v>300</v>
          </cell>
          <cell r="F468">
            <v>1E-3</v>
          </cell>
          <cell r="H468">
            <v>143</v>
          </cell>
          <cell r="I468">
            <v>0</v>
          </cell>
          <cell r="J468" t="str">
            <v>個</v>
          </cell>
        </row>
        <row r="469">
          <cell r="B469" t="str">
            <v>DM-73F-B</v>
          </cell>
          <cell r="C469" t="str">
            <v>整合器</v>
          </cell>
          <cell r="D469">
            <v>760</v>
          </cell>
          <cell r="E469">
            <v>470</v>
          </cell>
          <cell r="F469">
            <v>1E-3</v>
          </cell>
          <cell r="H469">
            <v>250</v>
          </cell>
          <cell r="I469">
            <v>0</v>
          </cell>
          <cell r="J469" t="str">
            <v>個</v>
          </cell>
        </row>
        <row r="470">
          <cell r="B470" t="str">
            <v>DM-77-B</v>
          </cell>
          <cell r="C470" t="str">
            <v>中継ﾌﾟﾗｸﾞ</v>
          </cell>
          <cell r="D470">
            <v>2000</v>
          </cell>
          <cell r="E470">
            <v>1240</v>
          </cell>
          <cell r="F470">
            <v>1E-3</v>
          </cell>
          <cell r="H470">
            <v>655</v>
          </cell>
          <cell r="I470">
            <v>0</v>
          </cell>
          <cell r="J470" t="str">
            <v>個</v>
          </cell>
        </row>
        <row r="471">
          <cell r="B471" t="str">
            <v>DM-7F-7</v>
          </cell>
          <cell r="C471" t="str">
            <v>壁面ﾃﾚﾋﾞ端子(中間用)</v>
          </cell>
          <cell r="D471">
            <v>1750</v>
          </cell>
          <cell r="E471">
            <v>1100</v>
          </cell>
          <cell r="F471">
            <v>1.4999999999999999E-2</v>
          </cell>
          <cell r="H471">
            <v>420</v>
          </cell>
          <cell r="I471">
            <v>0</v>
          </cell>
          <cell r="J471" t="str">
            <v>個</v>
          </cell>
        </row>
        <row r="472">
          <cell r="B472" t="str">
            <v>DM-7F-7-B</v>
          </cell>
          <cell r="C472" t="str">
            <v>壁面ﾃﾚﾋﾞ端子(中間用)</v>
          </cell>
          <cell r="D472">
            <v>1800</v>
          </cell>
          <cell r="E472">
            <v>1100</v>
          </cell>
          <cell r="F472">
            <v>1.4999999999999999E-2</v>
          </cell>
          <cell r="H472">
            <v>497</v>
          </cell>
          <cell r="I472">
            <v>0</v>
          </cell>
          <cell r="J472" t="str">
            <v>個</v>
          </cell>
        </row>
        <row r="473">
          <cell r="B473" t="str">
            <v>DM-7FL</v>
          </cell>
          <cell r="C473" t="str">
            <v>壁面ﾃﾚﾋﾞ端子</v>
          </cell>
          <cell r="D473">
            <v>810</v>
          </cell>
          <cell r="E473">
            <v>500</v>
          </cell>
          <cell r="F473">
            <v>1.4999999999999999E-2</v>
          </cell>
          <cell r="H473">
            <v>242</v>
          </cell>
          <cell r="I473">
            <v>0</v>
          </cell>
          <cell r="J473" t="str">
            <v>個</v>
          </cell>
        </row>
        <row r="474">
          <cell r="B474" t="str">
            <v>DM-7FL-7</v>
          </cell>
          <cell r="C474" t="str">
            <v>壁面ﾃﾚﾋﾞ端子(中間用)</v>
          </cell>
          <cell r="D474">
            <v>1750</v>
          </cell>
          <cell r="E474">
            <v>1100</v>
          </cell>
          <cell r="F474">
            <v>1.4999999999999999E-2</v>
          </cell>
          <cell r="H474">
            <v>399</v>
          </cell>
          <cell r="I474">
            <v>0</v>
          </cell>
          <cell r="J474" t="str">
            <v>個</v>
          </cell>
        </row>
        <row r="475">
          <cell r="B475" t="str">
            <v>DM-7FL-7-B</v>
          </cell>
          <cell r="C475" t="str">
            <v>壁面ﾃﾚﾋﾞ端子(中間用)</v>
          </cell>
          <cell r="D475">
            <v>1800</v>
          </cell>
          <cell r="E475">
            <v>1100</v>
          </cell>
          <cell r="F475">
            <v>1.4999999999999999E-2</v>
          </cell>
          <cell r="H475">
            <v>476</v>
          </cell>
          <cell r="I475">
            <v>0</v>
          </cell>
          <cell r="J475" t="str">
            <v>個</v>
          </cell>
        </row>
        <row r="476">
          <cell r="B476" t="str">
            <v>DM-7FL-B</v>
          </cell>
          <cell r="C476" t="str">
            <v>壁面ﾃﾚﾋﾞ端子</v>
          </cell>
          <cell r="D476">
            <v>900</v>
          </cell>
          <cell r="E476">
            <v>560</v>
          </cell>
          <cell r="F476">
            <v>1.4999999999999999E-2</v>
          </cell>
          <cell r="H476">
            <v>295</v>
          </cell>
          <cell r="I476">
            <v>0</v>
          </cell>
          <cell r="J476" t="str">
            <v>個</v>
          </cell>
        </row>
        <row r="477">
          <cell r="B477" t="str">
            <v>DM-7FN</v>
          </cell>
          <cell r="C477" t="str">
            <v>壁面ﾃﾚﾋﾞ端子</v>
          </cell>
          <cell r="D477">
            <v>810</v>
          </cell>
          <cell r="E477">
            <v>500</v>
          </cell>
          <cell r="F477">
            <v>1.4999999999999999E-2</v>
          </cell>
          <cell r="H477">
            <v>234</v>
          </cell>
          <cell r="I477">
            <v>0</v>
          </cell>
          <cell r="J477" t="str">
            <v>個</v>
          </cell>
        </row>
        <row r="478">
          <cell r="B478" t="str">
            <v>DM-7FN-B</v>
          </cell>
          <cell r="C478" t="str">
            <v>壁面ﾃﾚﾋﾞ端子</v>
          </cell>
          <cell r="D478">
            <v>900</v>
          </cell>
          <cell r="E478">
            <v>560</v>
          </cell>
          <cell r="F478">
            <v>1.4999999999999999E-2</v>
          </cell>
          <cell r="H478">
            <v>288</v>
          </cell>
          <cell r="I478">
            <v>0</v>
          </cell>
          <cell r="J478" t="str">
            <v>個</v>
          </cell>
        </row>
        <row r="479">
          <cell r="B479" t="str">
            <v>DP-72-B</v>
          </cell>
          <cell r="C479" t="str">
            <v>2分配ﾌﾟﾗｸﾞ</v>
          </cell>
          <cell r="D479">
            <v>1500</v>
          </cell>
          <cell r="E479">
            <v>930</v>
          </cell>
          <cell r="F479">
            <v>1.4999999999999999E-2</v>
          </cell>
          <cell r="H479">
            <v>455</v>
          </cell>
          <cell r="I479">
            <v>0</v>
          </cell>
          <cell r="J479" t="str">
            <v>個</v>
          </cell>
        </row>
        <row r="480">
          <cell r="B480" t="str">
            <v>DSA-120</v>
          </cell>
          <cell r="C480" t="str">
            <v>BSｱﾝﾃﾅ(120cm形)</v>
          </cell>
          <cell r="D480">
            <v>130000</v>
          </cell>
          <cell r="E480">
            <v>97500</v>
          </cell>
          <cell r="F480">
            <v>2</v>
          </cell>
          <cell r="H480">
            <v>51085</v>
          </cell>
          <cell r="I480">
            <v>1</v>
          </cell>
          <cell r="J480" t="str">
            <v>本</v>
          </cell>
        </row>
        <row r="481">
          <cell r="B481" t="str">
            <v>DSA-120H</v>
          </cell>
          <cell r="C481" t="str">
            <v>BSｱﾝﾃﾅ(120cm形)</v>
          </cell>
          <cell r="D481">
            <v>260000</v>
          </cell>
          <cell r="E481">
            <v>195000</v>
          </cell>
          <cell r="F481">
            <v>2.5</v>
          </cell>
          <cell r="G481" t="str">
            <v>耐風速80m/s</v>
          </cell>
          <cell r="H481">
            <v>63525</v>
          </cell>
          <cell r="I481">
            <v>1</v>
          </cell>
          <cell r="J481" t="str">
            <v>本</v>
          </cell>
        </row>
        <row r="482">
          <cell r="B482" t="str">
            <v>DSA-342</v>
          </cell>
          <cell r="C482" t="str">
            <v>固定ﾏｳﾝﾄ(120cm形用)</v>
          </cell>
          <cell r="D482">
            <v>40000</v>
          </cell>
          <cell r="E482">
            <v>30000</v>
          </cell>
          <cell r="H482">
            <v>17000</v>
          </cell>
          <cell r="I482">
            <v>1</v>
          </cell>
          <cell r="J482" t="str">
            <v>本</v>
          </cell>
        </row>
        <row r="483">
          <cell r="B483" t="str">
            <v>DSA-343</v>
          </cell>
          <cell r="C483" t="str">
            <v>固定ﾏｳﾝﾄ</v>
          </cell>
          <cell r="D483">
            <v>110000</v>
          </cell>
          <cell r="E483">
            <v>82500</v>
          </cell>
          <cell r="H483">
            <v>41215</v>
          </cell>
          <cell r="I483">
            <v>1</v>
          </cell>
          <cell r="J483" t="str">
            <v>本</v>
          </cell>
        </row>
        <row r="484">
          <cell r="B484" t="str">
            <v>DSA-353</v>
          </cell>
          <cell r="C484" t="str">
            <v>BSｱﾝﾃﾅ(35cm形)</v>
          </cell>
          <cell r="D484">
            <v>16000</v>
          </cell>
          <cell r="E484">
            <v>12000</v>
          </cell>
          <cell r="F484">
            <v>1.7</v>
          </cell>
          <cell r="H484">
            <v>3137</v>
          </cell>
          <cell r="I484">
            <v>1</v>
          </cell>
          <cell r="J484" t="str">
            <v>本</v>
          </cell>
        </row>
        <row r="485">
          <cell r="B485" t="str">
            <v>DSA-353K</v>
          </cell>
          <cell r="C485" t="str">
            <v>BSｱﾝﾃﾅ(35cm形)</v>
          </cell>
          <cell r="D485">
            <v>24000</v>
          </cell>
          <cell r="E485">
            <v>18000</v>
          </cell>
          <cell r="F485">
            <v>1.8</v>
          </cell>
          <cell r="H485">
            <v>4729</v>
          </cell>
          <cell r="I485">
            <v>1</v>
          </cell>
          <cell r="J485" t="str">
            <v>本</v>
          </cell>
        </row>
        <row r="486">
          <cell r="B486" t="str">
            <v>DSA-453</v>
          </cell>
          <cell r="C486" t="str">
            <v>BSｱﾝﾃﾅ(45cm形)</v>
          </cell>
          <cell r="D486">
            <v>23000</v>
          </cell>
          <cell r="E486">
            <v>17300</v>
          </cell>
          <cell r="F486">
            <v>1.7</v>
          </cell>
          <cell r="H486">
            <v>4179</v>
          </cell>
          <cell r="I486">
            <v>1</v>
          </cell>
          <cell r="J486" t="str">
            <v>本</v>
          </cell>
        </row>
        <row r="487">
          <cell r="B487" t="str">
            <v>DSA-453HX</v>
          </cell>
          <cell r="C487" t="str">
            <v>BSｱﾝﾃﾅ(45cm形)</v>
          </cell>
          <cell r="D487">
            <v>33000</v>
          </cell>
          <cell r="E487">
            <v>24800</v>
          </cell>
          <cell r="F487">
            <v>1.8</v>
          </cell>
          <cell r="H487">
            <v>11610</v>
          </cell>
          <cell r="I487">
            <v>1</v>
          </cell>
          <cell r="J487" t="str">
            <v>本</v>
          </cell>
        </row>
        <row r="488">
          <cell r="B488" t="str">
            <v>DSA-453K</v>
          </cell>
          <cell r="C488" t="str">
            <v>BSｱﾝﾃﾅ(45cm形)ｾｯﾄ</v>
          </cell>
          <cell r="D488">
            <v>31000</v>
          </cell>
          <cell r="E488">
            <v>23300</v>
          </cell>
          <cell r="F488">
            <v>1.7</v>
          </cell>
          <cell r="H488">
            <v>6022</v>
          </cell>
          <cell r="I488">
            <v>1</v>
          </cell>
          <cell r="J488" t="str">
            <v>本</v>
          </cell>
        </row>
        <row r="489">
          <cell r="B489" t="str">
            <v>DSA-454</v>
          </cell>
          <cell r="C489" t="str">
            <v>BSﾊｲﾋﾞｼﾞｮﾝｱﾝﾃﾅ</v>
          </cell>
          <cell r="D489">
            <v>28000</v>
          </cell>
          <cell r="E489">
            <v>21000</v>
          </cell>
          <cell r="F489">
            <v>1.7</v>
          </cell>
          <cell r="G489" t="str">
            <v>NF0.7dB</v>
          </cell>
          <cell r="H489">
            <v>4712</v>
          </cell>
          <cell r="I489">
            <v>1</v>
          </cell>
          <cell r="J489" t="str">
            <v>本</v>
          </cell>
        </row>
        <row r="490">
          <cell r="B490" t="str">
            <v>DSA-501</v>
          </cell>
          <cell r="C490" t="str">
            <v>BSﾊｲﾋﾞｼﾞｮﾝｱﾝﾃﾅ</v>
          </cell>
          <cell r="D490">
            <v>40000</v>
          </cell>
          <cell r="E490">
            <v>30000</v>
          </cell>
          <cell r="F490">
            <v>1.7</v>
          </cell>
          <cell r="G490" t="str">
            <v>NF0.7dB</v>
          </cell>
          <cell r="H490">
            <v>6818</v>
          </cell>
          <cell r="I490">
            <v>1</v>
          </cell>
          <cell r="J490" t="str">
            <v>本</v>
          </cell>
        </row>
        <row r="491">
          <cell r="B491" t="str">
            <v>DSA-595N</v>
          </cell>
          <cell r="C491" t="str">
            <v>CSｺﾝﾊﾞｰﾀ</v>
          </cell>
          <cell r="D491">
            <v>25000</v>
          </cell>
          <cell r="E491">
            <v>18800</v>
          </cell>
          <cell r="F491">
            <v>0.5</v>
          </cell>
          <cell r="G491" t="str">
            <v>Lo=11.2GHz</v>
          </cell>
          <cell r="H491">
            <v>7028</v>
          </cell>
          <cell r="I491">
            <v>1</v>
          </cell>
          <cell r="J491" t="str">
            <v>本</v>
          </cell>
        </row>
        <row r="492">
          <cell r="B492" t="str">
            <v>DSA-596</v>
          </cell>
          <cell r="C492" t="str">
            <v>CSｺﾝﾊﾞｰﾀ</v>
          </cell>
          <cell r="D492">
            <v>26000</v>
          </cell>
          <cell r="E492">
            <v>19500</v>
          </cell>
          <cell r="F492">
            <v>0.5</v>
          </cell>
          <cell r="G492" t="str">
            <v>Lo=11.3GHz</v>
          </cell>
          <cell r="H492">
            <v>6904</v>
          </cell>
          <cell r="I492">
            <v>1</v>
          </cell>
          <cell r="J492" t="str">
            <v>本</v>
          </cell>
        </row>
        <row r="493">
          <cell r="B493" t="str">
            <v>DSA-597</v>
          </cell>
          <cell r="C493" t="str">
            <v>CSｺﾝﾊﾞｰﾀ</v>
          </cell>
          <cell r="D493">
            <v>26000</v>
          </cell>
          <cell r="E493">
            <v>19500</v>
          </cell>
          <cell r="F493">
            <v>0.5</v>
          </cell>
          <cell r="G493" t="str">
            <v>Lo=10.99GHz</v>
          </cell>
          <cell r="H493">
            <v>6907</v>
          </cell>
          <cell r="I493">
            <v>1</v>
          </cell>
          <cell r="J493" t="str">
            <v>本</v>
          </cell>
        </row>
        <row r="494">
          <cell r="B494" t="str">
            <v>DSA-598</v>
          </cell>
          <cell r="C494" t="str">
            <v>CSｺﾝﾊﾞｰﾀ</v>
          </cell>
          <cell r="D494">
            <v>26000</v>
          </cell>
          <cell r="E494">
            <v>19500</v>
          </cell>
          <cell r="F494">
            <v>0.5</v>
          </cell>
          <cell r="G494" t="str">
            <v>Lo=10.873GHz</v>
          </cell>
          <cell r="H494">
            <v>6907</v>
          </cell>
          <cell r="I494">
            <v>1</v>
          </cell>
          <cell r="J494" t="str">
            <v>本</v>
          </cell>
        </row>
        <row r="495">
          <cell r="B495" t="str">
            <v>DSA-599</v>
          </cell>
          <cell r="C495" t="str">
            <v>CSｺﾝﾊﾞｰﾀ</v>
          </cell>
          <cell r="D495">
            <v>25000</v>
          </cell>
          <cell r="E495">
            <v>18800</v>
          </cell>
          <cell r="F495">
            <v>0.5</v>
          </cell>
          <cell r="G495" t="str">
            <v>Lo=10.678GHz</v>
          </cell>
          <cell r="H495">
            <v>7028</v>
          </cell>
          <cell r="I495">
            <v>1</v>
          </cell>
          <cell r="J495" t="str">
            <v>本</v>
          </cell>
        </row>
        <row r="496">
          <cell r="B496" t="str">
            <v>DSA-601</v>
          </cell>
          <cell r="C496" t="str">
            <v>BSｱﾝﾃﾅ(60cm形)</v>
          </cell>
          <cell r="D496">
            <v>63000</v>
          </cell>
          <cell r="E496">
            <v>47300</v>
          </cell>
          <cell r="F496">
            <v>1.7</v>
          </cell>
          <cell r="H496">
            <v>11882</v>
          </cell>
          <cell r="I496">
            <v>1</v>
          </cell>
          <cell r="J496" t="str">
            <v>本</v>
          </cell>
        </row>
        <row r="497">
          <cell r="B497" t="str">
            <v>DSA-751</v>
          </cell>
          <cell r="C497" t="str">
            <v>BSｱﾝﾃﾅ(75cm形)</v>
          </cell>
          <cell r="D497">
            <v>78000</v>
          </cell>
          <cell r="E497">
            <v>58500</v>
          </cell>
          <cell r="F497">
            <v>1.7</v>
          </cell>
          <cell r="H497">
            <v>15129</v>
          </cell>
          <cell r="I497">
            <v>1</v>
          </cell>
          <cell r="J497" t="str">
            <v>本</v>
          </cell>
        </row>
        <row r="498">
          <cell r="B498" t="str">
            <v>DSA-751HX</v>
          </cell>
          <cell r="C498" t="str">
            <v>BSｱﾝﾃﾅ(75cm形)</v>
          </cell>
          <cell r="D498">
            <v>105000</v>
          </cell>
          <cell r="E498">
            <v>79500</v>
          </cell>
          <cell r="F498">
            <v>1.7</v>
          </cell>
          <cell r="H498">
            <v>28600</v>
          </cell>
          <cell r="I498">
            <v>1</v>
          </cell>
          <cell r="J498" t="str">
            <v>本</v>
          </cell>
        </row>
        <row r="499">
          <cell r="B499" t="str">
            <v>DSA-75B</v>
          </cell>
          <cell r="C499" t="str">
            <v>BSｱﾝﾃﾅ(75cm形)</v>
          </cell>
          <cell r="D499">
            <v>80000</v>
          </cell>
          <cell r="E499">
            <v>60000</v>
          </cell>
          <cell r="F499">
            <v>1.7</v>
          </cell>
          <cell r="G499" t="str">
            <v>DSA-75</v>
          </cell>
          <cell r="H499">
            <v>20424</v>
          </cell>
          <cell r="I499">
            <v>1</v>
          </cell>
          <cell r="J499" t="str">
            <v>本</v>
          </cell>
        </row>
        <row r="500">
          <cell r="B500" t="str">
            <v>DSA-790N</v>
          </cell>
          <cell r="C500" t="str">
            <v>BSﾁｭｰﾅ</v>
          </cell>
          <cell r="D500">
            <v>0</v>
          </cell>
          <cell r="E500">
            <v>11500</v>
          </cell>
          <cell r="F500">
            <v>1</v>
          </cell>
          <cell r="H500">
            <v>8677</v>
          </cell>
          <cell r="I500">
            <v>1</v>
          </cell>
          <cell r="J500" t="str">
            <v>本</v>
          </cell>
        </row>
        <row r="501">
          <cell r="B501" t="str">
            <v>DSA-90</v>
          </cell>
          <cell r="C501" t="str">
            <v>BSｱﾝﾃﾅ(90cm形)</v>
          </cell>
          <cell r="D501">
            <v>115000</v>
          </cell>
          <cell r="E501">
            <v>86300</v>
          </cell>
          <cell r="F501">
            <v>1.7</v>
          </cell>
          <cell r="H501">
            <v>33845</v>
          </cell>
          <cell r="I501">
            <v>1</v>
          </cell>
          <cell r="J501" t="str">
            <v>本</v>
          </cell>
        </row>
        <row r="502">
          <cell r="B502" t="str">
            <v>DSA-90B</v>
          </cell>
          <cell r="C502" t="str">
            <v>BSｱﾝﾃﾅ(90cm形)</v>
          </cell>
          <cell r="D502">
            <v>115000</v>
          </cell>
          <cell r="E502">
            <v>86300</v>
          </cell>
          <cell r="F502">
            <v>1.7</v>
          </cell>
          <cell r="G502" t="str">
            <v>DSA-90</v>
          </cell>
          <cell r="H502">
            <v>34013</v>
          </cell>
          <cell r="I502">
            <v>1</v>
          </cell>
          <cell r="J502" t="str">
            <v>本</v>
          </cell>
        </row>
        <row r="503">
          <cell r="B503" t="str">
            <v>DSF-252</v>
          </cell>
          <cell r="C503" t="str">
            <v>平面ｱﾝﾃﾅ</v>
          </cell>
          <cell r="D503">
            <v>18000</v>
          </cell>
          <cell r="E503">
            <v>13500</v>
          </cell>
          <cell r="F503">
            <v>1.5</v>
          </cell>
          <cell r="H503">
            <v>5784</v>
          </cell>
          <cell r="I503">
            <v>1</v>
          </cell>
          <cell r="J503" t="str">
            <v>本</v>
          </cell>
        </row>
        <row r="504">
          <cell r="B504" t="str">
            <v>DSF-253</v>
          </cell>
          <cell r="C504" t="str">
            <v>平面ｱﾝﾃﾅ</v>
          </cell>
          <cell r="D504">
            <v>19000</v>
          </cell>
          <cell r="E504">
            <v>14300</v>
          </cell>
          <cell r="F504">
            <v>1.5</v>
          </cell>
          <cell r="H504">
            <v>6379</v>
          </cell>
          <cell r="I504">
            <v>1</v>
          </cell>
          <cell r="J504" t="str">
            <v>本</v>
          </cell>
        </row>
        <row r="505">
          <cell r="B505" t="str">
            <v>DX-302A</v>
          </cell>
          <cell r="C505" t="str">
            <v>ﾘﾎﾞﾝﾌｨｰﾀﾞ</v>
          </cell>
          <cell r="D505">
            <v>0</v>
          </cell>
          <cell r="E505">
            <v>22</v>
          </cell>
          <cell r="F505">
            <v>1.2E-2</v>
          </cell>
          <cell r="H505">
            <v>17</v>
          </cell>
          <cell r="I505">
            <v>0</v>
          </cell>
          <cell r="J505" t="str">
            <v>m</v>
          </cell>
        </row>
        <row r="506">
          <cell r="B506" t="str">
            <v>DX-302A-10</v>
          </cell>
          <cell r="C506" t="str">
            <v>ﾌｨｰﾀﾞ(10m)</v>
          </cell>
          <cell r="D506">
            <v>440</v>
          </cell>
          <cell r="E506">
            <v>270</v>
          </cell>
          <cell r="H506">
            <v>172</v>
          </cell>
          <cell r="I506">
            <v>0</v>
          </cell>
          <cell r="J506" t="str">
            <v>巻</v>
          </cell>
        </row>
        <row r="507">
          <cell r="B507" t="str">
            <v>DX-302A-15</v>
          </cell>
          <cell r="C507" t="str">
            <v>ﾌｨｰﾀﾞ(15m)</v>
          </cell>
          <cell r="D507">
            <v>630</v>
          </cell>
          <cell r="E507">
            <v>390</v>
          </cell>
          <cell r="H507">
            <v>247</v>
          </cell>
          <cell r="I507">
            <v>0</v>
          </cell>
          <cell r="J507" t="str">
            <v>巻</v>
          </cell>
        </row>
        <row r="508">
          <cell r="B508" t="str">
            <v>DX-302A-20</v>
          </cell>
          <cell r="C508" t="str">
            <v>ﾌｨｰﾀﾞ(20m)</v>
          </cell>
          <cell r="D508">
            <v>790</v>
          </cell>
          <cell r="E508">
            <v>490</v>
          </cell>
          <cell r="H508">
            <v>310</v>
          </cell>
          <cell r="I508">
            <v>0</v>
          </cell>
          <cell r="J508" t="str">
            <v>巻</v>
          </cell>
        </row>
        <row r="509">
          <cell r="B509" t="str">
            <v>DX-302A-200</v>
          </cell>
          <cell r="C509" t="str">
            <v>ﾌｨｰﾀﾞ(200m)</v>
          </cell>
          <cell r="D509">
            <v>0</v>
          </cell>
          <cell r="E509">
            <v>6700</v>
          </cell>
          <cell r="H509">
            <v>4300</v>
          </cell>
          <cell r="I509">
            <v>0</v>
          </cell>
          <cell r="J509" t="str">
            <v>巻</v>
          </cell>
        </row>
        <row r="510">
          <cell r="B510" t="str">
            <v>DX-302A-3</v>
          </cell>
          <cell r="C510" t="str">
            <v>ﾌｨｰﾀﾞ(3m)</v>
          </cell>
          <cell r="D510">
            <v>180</v>
          </cell>
          <cell r="E510">
            <v>110</v>
          </cell>
          <cell r="H510">
            <v>71</v>
          </cell>
          <cell r="I510">
            <v>0</v>
          </cell>
          <cell r="J510" t="str">
            <v>本</v>
          </cell>
        </row>
        <row r="511">
          <cell r="B511" t="str">
            <v>DX-302A-5</v>
          </cell>
          <cell r="C511" t="str">
            <v>ﾌｨｰﾀﾞ(5m)</v>
          </cell>
          <cell r="D511">
            <v>290</v>
          </cell>
          <cell r="E511">
            <v>180</v>
          </cell>
          <cell r="H511">
            <v>113</v>
          </cell>
          <cell r="I511">
            <v>0</v>
          </cell>
          <cell r="J511" t="str">
            <v>本</v>
          </cell>
        </row>
        <row r="512">
          <cell r="B512" t="str">
            <v>EA-2Y</v>
          </cell>
          <cell r="C512" t="str">
            <v>250MHz帯CATV用ｱﾝﾌﾟ</v>
          </cell>
          <cell r="D512">
            <v>204000</v>
          </cell>
          <cell r="E512">
            <v>126000</v>
          </cell>
          <cell r="F512">
            <v>1.1000000000000001</v>
          </cell>
          <cell r="H512">
            <v>41786</v>
          </cell>
          <cell r="I512">
            <v>0</v>
          </cell>
          <cell r="J512" t="str">
            <v>台</v>
          </cell>
        </row>
        <row r="513">
          <cell r="B513" t="str">
            <v>EA-3001(60)</v>
          </cell>
          <cell r="C513" t="str">
            <v>250MHz帯CATV用ｱﾝﾌﾟ</v>
          </cell>
          <cell r="D513">
            <v>153000</v>
          </cell>
          <cell r="E513">
            <v>94900</v>
          </cell>
          <cell r="F513">
            <v>1.1000000000000001</v>
          </cell>
          <cell r="H513">
            <v>49025</v>
          </cell>
          <cell r="I513">
            <v>0</v>
          </cell>
          <cell r="J513" t="str">
            <v>台</v>
          </cell>
        </row>
        <row r="514">
          <cell r="B514" t="str">
            <v>EA-3002</v>
          </cell>
          <cell r="C514" t="str">
            <v>CATV用ｱﾝﾌﾟ</v>
          </cell>
          <cell r="D514">
            <v>71000</v>
          </cell>
          <cell r="E514">
            <v>44000</v>
          </cell>
          <cell r="F514">
            <v>1.1000000000000001</v>
          </cell>
          <cell r="H514">
            <v>26400</v>
          </cell>
          <cell r="I514">
            <v>0</v>
          </cell>
          <cell r="J514" t="str">
            <v>台</v>
          </cell>
        </row>
        <row r="515">
          <cell r="B515" t="str">
            <v>EA-3003</v>
          </cell>
          <cell r="C515" t="str">
            <v>CATV用ｱﾝﾌﾟ</v>
          </cell>
          <cell r="D515">
            <v>79900</v>
          </cell>
          <cell r="E515">
            <v>49500</v>
          </cell>
          <cell r="F515">
            <v>1.1000000000000001</v>
          </cell>
          <cell r="H515">
            <v>31445</v>
          </cell>
          <cell r="I515">
            <v>0</v>
          </cell>
          <cell r="J515" t="str">
            <v>台</v>
          </cell>
        </row>
        <row r="516">
          <cell r="B516" t="str">
            <v>EA-4002</v>
          </cell>
          <cell r="C516" t="str">
            <v>300MHz帯CATV用ｱﾝﾌﾟ</v>
          </cell>
          <cell r="D516">
            <v>253000</v>
          </cell>
          <cell r="E516">
            <v>157000</v>
          </cell>
          <cell r="F516">
            <v>1.1000000000000001</v>
          </cell>
          <cell r="H516">
            <v>81090</v>
          </cell>
          <cell r="I516">
            <v>0</v>
          </cell>
          <cell r="J516" t="str">
            <v>台</v>
          </cell>
        </row>
        <row r="517">
          <cell r="B517" t="str">
            <v>EA-4RM</v>
          </cell>
          <cell r="C517" t="str">
            <v>UHF･VHF帯CATV用ｱﾝﾌﾟ</v>
          </cell>
          <cell r="D517">
            <v>194000</v>
          </cell>
          <cell r="E517">
            <v>120000</v>
          </cell>
          <cell r="F517">
            <v>1.1000000000000001</v>
          </cell>
          <cell r="H517">
            <v>55609</v>
          </cell>
          <cell r="I517">
            <v>0</v>
          </cell>
          <cell r="J517" t="str">
            <v>台</v>
          </cell>
        </row>
        <row r="518">
          <cell r="B518" t="str">
            <v>EA-5001</v>
          </cell>
          <cell r="C518" t="str">
            <v>450MHz帯CATV用ｱﾝﾌﾟ</v>
          </cell>
          <cell r="D518">
            <v>292000</v>
          </cell>
          <cell r="E518">
            <v>181000</v>
          </cell>
          <cell r="F518">
            <v>1.1000000000000001</v>
          </cell>
          <cell r="H518">
            <v>93490</v>
          </cell>
          <cell r="I518">
            <v>0</v>
          </cell>
          <cell r="J518" t="str">
            <v>台</v>
          </cell>
        </row>
        <row r="519">
          <cell r="B519" t="str">
            <v>EA-5R</v>
          </cell>
          <cell r="C519" t="str">
            <v>250MHz帯CATV用ｱﾝﾌﾟ</v>
          </cell>
          <cell r="D519">
            <v>195000</v>
          </cell>
          <cell r="E519">
            <v>121000</v>
          </cell>
          <cell r="F519">
            <v>1.1000000000000001</v>
          </cell>
          <cell r="H519">
            <v>42059</v>
          </cell>
          <cell r="I519">
            <v>0</v>
          </cell>
          <cell r="J519" t="str">
            <v>台</v>
          </cell>
        </row>
        <row r="520">
          <cell r="B520" t="str">
            <v>EA-5RU</v>
          </cell>
          <cell r="C520" t="str">
            <v>UHF帯CATV用ｱﾝﾌﾟ</v>
          </cell>
          <cell r="D520">
            <v>127000</v>
          </cell>
          <cell r="E520">
            <v>78700</v>
          </cell>
          <cell r="F520">
            <v>1.1000000000000001</v>
          </cell>
          <cell r="H520">
            <v>36429</v>
          </cell>
          <cell r="I520">
            <v>0</v>
          </cell>
          <cell r="J520" t="str">
            <v>台</v>
          </cell>
        </row>
        <row r="521">
          <cell r="B521" t="str">
            <v>EA-5Y</v>
          </cell>
          <cell r="C521" t="str">
            <v>250MHz帯CATV用ｱﾝﾌﾟ</v>
          </cell>
          <cell r="D521">
            <v>218000</v>
          </cell>
          <cell r="E521">
            <v>135000</v>
          </cell>
          <cell r="F521">
            <v>1.1000000000000001</v>
          </cell>
          <cell r="H521">
            <v>47684</v>
          </cell>
          <cell r="I521">
            <v>0</v>
          </cell>
          <cell r="J521" t="str">
            <v>台</v>
          </cell>
        </row>
        <row r="522">
          <cell r="B522" t="str">
            <v>EA-8001</v>
          </cell>
          <cell r="C522" t="str">
            <v>UHF･VHF帯CATV用ｱﾝﾌﾟ</v>
          </cell>
          <cell r="D522">
            <v>121000</v>
          </cell>
          <cell r="E522">
            <v>75000</v>
          </cell>
          <cell r="F522">
            <v>1.1000000000000001</v>
          </cell>
          <cell r="H522">
            <v>35340</v>
          </cell>
          <cell r="I522">
            <v>0</v>
          </cell>
          <cell r="J522" t="str">
            <v>台</v>
          </cell>
        </row>
        <row r="523">
          <cell r="B523" t="str">
            <v>ERA-4001</v>
          </cell>
          <cell r="C523" t="str">
            <v>双方向CATV用ｱﾝﾌﾟ</v>
          </cell>
          <cell r="D523">
            <v>308000</v>
          </cell>
          <cell r="E523">
            <v>191000</v>
          </cell>
          <cell r="F523">
            <v>1.1000000000000001</v>
          </cell>
          <cell r="H523">
            <v>98660</v>
          </cell>
          <cell r="I523">
            <v>0</v>
          </cell>
          <cell r="J523" t="str">
            <v>台</v>
          </cell>
        </row>
        <row r="524">
          <cell r="B524" t="str">
            <v>ERA-5002</v>
          </cell>
          <cell r="C524" t="str">
            <v>450MHz帯CATV用ｱﾝﾌﾟ</v>
          </cell>
          <cell r="D524">
            <v>336000</v>
          </cell>
          <cell r="E524">
            <v>205000</v>
          </cell>
          <cell r="F524">
            <v>1.1000000000000001</v>
          </cell>
          <cell r="G524" t="str">
            <v>双方向</v>
          </cell>
          <cell r="H524">
            <v>100445</v>
          </cell>
          <cell r="I524">
            <v>0</v>
          </cell>
          <cell r="J524" t="str">
            <v>台</v>
          </cell>
        </row>
        <row r="525">
          <cell r="B525" t="str">
            <v>F-3</v>
          </cell>
          <cell r="C525" t="str">
            <v>F形接栓</v>
          </cell>
          <cell r="D525">
            <v>210</v>
          </cell>
          <cell r="E525">
            <v>130</v>
          </cell>
          <cell r="F525">
            <v>0.01</v>
          </cell>
          <cell r="H525">
            <v>38</v>
          </cell>
          <cell r="I525">
            <v>0</v>
          </cell>
          <cell r="J525" t="str">
            <v>個</v>
          </cell>
        </row>
        <row r="526">
          <cell r="B526" t="str">
            <v>F-3-2B</v>
          </cell>
          <cell r="C526" t="str">
            <v>F形接栓</v>
          </cell>
          <cell r="D526">
            <v>500</v>
          </cell>
          <cell r="E526">
            <v>310</v>
          </cell>
          <cell r="F526">
            <v>1.2E-2</v>
          </cell>
          <cell r="H526">
            <v>175</v>
          </cell>
          <cell r="I526">
            <v>0</v>
          </cell>
          <cell r="J526" t="str">
            <v>袋</v>
          </cell>
        </row>
        <row r="527">
          <cell r="B527" t="str">
            <v>F-3A</v>
          </cell>
          <cell r="C527" t="str">
            <v>F形接栓</v>
          </cell>
          <cell r="D527">
            <v>280</v>
          </cell>
          <cell r="E527">
            <v>170</v>
          </cell>
          <cell r="F527">
            <v>1.2E-2</v>
          </cell>
          <cell r="G527" t="str">
            <v>ﾋﾟﾝ付</v>
          </cell>
          <cell r="H527">
            <v>100</v>
          </cell>
          <cell r="I527">
            <v>0</v>
          </cell>
          <cell r="J527" t="str">
            <v>個</v>
          </cell>
        </row>
        <row r="528">
          <cell r="B528" t="str">
            <v>F-3A-2B</v>
          </cell>
          <cell r="C528" t="str">
            <v>F形接栓</v>
          </cell>
          <cell r="D528">
            <v>650</v>
          </cell>
          <cell r="E528">
            <v>400</v>
          </cell>
          <cell r="F528">
            <v>1.2E-2</v>
          </cell>
          <cell r="G528" t="str">
            <v>ﾋﾟﾝ付</v>
          </cell>
          <cell r="H528">
            <v>245</v>
          </cell>
          <cell r="I528">
            <v>0</v>
          </cell>
          <cell r="J528" t="str">
            <v>袋</v>
          </cell>
        </row>
        <row r="529">
          <cell r="B529" t="str">
            <v>F3R-10B</v>
          </cell>
          <cell r="C529" t="str">
            <v>3C用ﾘﾝｸﾞ</v>
          </cell>
          <cell r="D529">
            <v>500</v>
          </cell>
          <cell r="E529">
            <v>310</v>
          </cell>
          <cell r="H529">
            <v>190</v>
          </cell>
          <cell r="I529">
            <v>0</v>
          </cell>
          <cell r="J529" t="str">
            <v>袋</v>
          </cell>
        </row>
        <row r="530">
          <cell r="B530" t="str">
            <v>F4R-10B</v>
          </cell>
          <cell r="C530" t="str">
            <v>4C用ﾘﾝｸﾞ</v>
          </cell>
          <cell r="D530">
            <v>500</v>
          </cell>
          <cell r="E530">
            <v>310</v>
          </cell>
          <cell r="H530">
            <v>190</v>
          </cell>
          <cell r="I530">
            <v>0</v>
          </cell>
          <cell r="J530" t="str">
            <v>袋</v>
          </cell>
        </row>
        <row r="531">
          <cell r="B531" t="str">
            <v>F-4SC</v>
          </cell>
          <cell r="C531" t="str">
            <v>F形接栓(防水形)</v>
          </cell>
          <cell r="D531">
            <v>690</v>
          </cell>
          <cell r="E531">
            <v>430</v>
          </cell>
          <cell r="F531">
            <v>1.2E-2</v>
          </cell>
          <cell r="G531" t="str">
            <v>C-15</v>
          </cell>
          <cell r="H531">
            <v>242</v>
          </cell>
          <cell r="I531">
            <v>0</v>
          </cell>
          <cell r="J531" t="str">
            <v>個</v>
          </cell>
        </row>
        <row r="532">
          <cell r="B532" t="str">
            <v>F-4SC-B</v>
          </cell>
          <cell r="C532" t="str">
            <v>F形接栓(防水形)</v>
          </cell>
          <cell r="D532">
            <v>750</v>
          </cell>
          <cell r="E532">
            <v>470</v>
          </cell>
          <cell r="F532">
            <v>1.2E-2</v>
          </cell>
          <cell r="G532" t="str">
            <v>C-15</v>
          </cell>
          <cell r="H532">
            <v>290</v>
          </cell>
          <cell r="I532">
            <v>0</v>
          </cell>
          <cell r="J532" t="str">
            <v>袋</v>
          </cell>
        </row>
        <row r="533">
          <cell r="B533" t="str">
            <v>F-4SN</v>
          </cell>
          <cell r="C533" t="str">
            <v>F形接栓</v>
          </cell>
          <cell r="D533">
            <v>230</v>
          </cell>
          <cell r="E533">
            <v>145</v>
          </cell>
          <cell r="F533">
            <v>1.2E-2</v>
          </cell>
          <cell r="G533" t="str">
            <v>C-15</v>
          </cell>
          <cell r="H533">
            <v>56</v>
          </cell>
          <cell r="I533">
            <v>0</v>
          </cell>
          <cell r="J533" t="str">
            <v>個</v>
          </cell>
        </row>
        <row r="534">
          <cell r="B534" t="str">
            <v>F-4SN-2B</v>
          </cell>
          <cell r="C534" t="str">
            <v>F形接栓</v>
          </cell>
          <cell r="D534">
            <v>540</v>
          </cell>
          <cell r="E534">
            <v>335</v>
          </cell>
          <cell r="F534">
            <v>1.2E-2</v>
          </cell>
          <cell r="G534" t="str">
            <v>C-15</v>
          </cell>
          <cell r="H534">
            <v>172</v>
          </cell>
          <cell r="I534">
            <v>0</v>
          </cell>
          <cell r="J534" t="str">
            <v>袋</v>
          </cell>
        </row>
        <row r="535">
          <cell r="B535" t="str">
            <v>F-5</v>
          </cell>
          <cell r="C535" t="str">
            <v>F形接栓</v>
          </cell>
          <cell r="D535">
            <v>210</v>
          </cell>
          <cell r="E535">
            <v>130</v>
          </cell>
          <cell r="F535">
            <v>1.2E-2</v>
          </cell>
          <cell r="H535">
            <v>31</v>
          </cell>
          <cell r="I535">
            <v>0</v>
          </cell>
          <cell r="J535" t="str">
            <v>個</v>
          </cell>
        </row>
        <row r="536">
          <cell r="B536" t="str">
            <v>F-5-2B</v>
          </cell>
          <cell r="C536" t="str">
            <v>F形接栓</v>
          </cell>
          <cell r="D536">
            <v>480</v>
          </cell>
          <cell r="E536">
            <v>300</v>
          </cell>
          <cell r="F536">
            <v>1.2E-2</v>
          </cell>
          <cell r="H536">
            <v>129</v>
          </cell>
          <cell r="I536">
            <v>0</v>
          </cell>
          <cell r="J536" t="str">
            <v>袋</v>
          </cell>
        </row>
        <row r="537">
          <cell r="B537" t="str">
            <v>F5R-10B</v>
          </cell>
          <cell r="C537" t="str">
            <v>5C用ﾘﾝｸﾞ</v>
          </cell>
          <cell r="D537">
            <v>500</v>
          </cell>
          <cell r="E537">
            <v>310</v>
          </cell>
          <cell r="H537">
            <v>190</v>
          </cell>
          <cell r="I537">
            <v>0</v>
          </cell>
          <cell r="J537" t="str">
            <v>袋</v>
          </cell>
        </row>
        <row r="538">
          <cell r="B538" t="str">
            <v>F-5SCN</v>
          </cell>
          <cell r="C538" t="str">
            <v>F形接栓(防水形)</v>
          </cell>
          <cell r="D538">
            <v>920</v>
          </cell>
          <cell r="E538">
            <v>570</v>
          </cell>
          <cell r="F538">
            <v>1.2E-2</v>
          </cell>
          <cell r="G538" t="str">
            <v>C-15</v>
          </cell>
          <cell r="H538">
            <v>253</v>
          </cell>
          <cell r="I538">
            <v>0</v>
          </cell>
          <cell r="J538" t="str">
            <v>個</v>
          </cell>
        </row>
        <row r="539">
          <cell r="B539" t="str">
            <v>F-5SCN-B</v>
          </cell>
          <cell r="C539" t="str">
            <v>F形接栓(防水形)</v>
          </cell>
          <cell r="D539">
            <v>1000</v>
          </cell>
          <cell r="E539">
            <v>620</v>
          </cell>
          <cell r="F539">
            <v>1.2E-2</v>
          </cell>
          <cell r="G539" t="str">
            <v>C-15</v>
          </cell>
          <cell r="H539">
            <v>321</v>
          </cell>
          <cell r="I539">
            <v>0</v>
          </cell>
          <cell r="J539" t="str">
            <v>袋</v>
          </cell>
        </row>
        <row r="540">
          <cell r="B540" t="str">
            <v>F-5SN</v>
          </cell>
          <cell r="C540" t="str">
            <v>F形接栓</v>
          </cell>
          <cell r="D540">
            <v>520</v>
          </cell>
          <cell r="E540">
            <v>320</v>
          </cell>
          <cell r="F540">
            <v>1.2E-2</v>
          </cell>
          <cell r="G540" t="str">
            <v>C-15</v>
          </cell>
          <cell r="H540">
            <v>180</v>
          </cell>
          <cell r="I540">
            <v>0</v>
          </cell>
          <cell r="J540" t="str">
            <v>個</v>
          </cell>
        </row>
        <row r="541">
          <cell r="B541" t="str">
            <v>F-5SN-2B</v>
          </cell>
          <cell r="C541" t="str">
            <v>F形接栓</v>
          </cell>
          <cell r="D541">
            <v>1050</v>
          </cell>
          <cell r="E541">
            <v>650</v>
          </cell>
          <cell r="F541">
            <v>1.2E-2</v>
          </cell>
          <cell r="G541" t="str">
            <v>C-15</v>
          </cell>
          <cell r="H541">
            <v>366</v>
          </cell>
          <cell r="I541">
            <v>0</v>
          </cell>
          <cell r="J541" t="str">
            <v>袋</v>
          </cell>
        </row>
        <row r="542">
          <cell r="B542" t="str">
            <v>F-7</v>
          </cell>
          <cell r="C542" t="str">
            <v>F形接栓</v>
          </cell>
          <cell r="D542">
            <v>310</v>
          </cell>
          <cell r="E542">
            <v>190</v>
          </cell>
          <cell r="F542">
            <v>1.2E-2</v>
          </cell>
          <cell r="H542">
            <v>81</v>
          </cell>
          <cell r="I542">
            <v>0</v>
          </cell>
          <cell r="J542" t="str">
            <v>個</v>
          </cell>
        </row>
        <row r="543">
          <cell r="B543" t="str">
            <v>F-7A</v>
          </cell>
          <cell r="C543" t="str">
            <v>F形接栓</v>
          </cell>
          <cell r="D543">
            <v>690</v>
          </cell>
          <cell r="E543">
            <v>430</v>
          </cell>
          <cell r="F543">
            <v>1.2E-2</v>
          </cell>
          <cell r="H543">
            <v>157</v>
          </cell>
          <cell r="I543">
            <v>0</v>
          </cell>
          <cell r="J543" t="str">
            <v>個</v>
          </cell>
        </row>
        <row r="544">
          <cell r="B544" t="str">
            <v>F-7B</v>
          </cell>
          <cell r="C544" t="str">
            <v>F形接栓</v>
          </cell>
          <cell r="D544">
            <v>610</v>
          </cell>
          <cell r="E544">
            <v>380</v>
          </cell>
          <cell r="F544">
            <v>1.2E-2</v>
          </cell>
          <cell r="H544">
            <v>157</v>
          </cell>
          <cell r="I544">
            <v>0</v>
          </cell>
          <cell r="J544" t="str">
            <v>個</v>
          </cell>
        </row>
        <row r="545">
          <cell r="B545" t="str">
            <v>F-7S</v>
          </cell>
          <cell r="C545" t="str">
            <v>F形接栓</v>
          </cell>
          <cell r="D545">
            <v>640</v>
          </cell>
          <cell r="E545">
            <v>400</v>
          </cell>
          <cell r="F545">
            <v>1.2E-2</v>
          </cell>
          <cell r="G545" t="str">
            <v>C-15</v>
          </cell>
          <cell r="H545">
            <v>227</v>
          </cell>
          <cell r="I545">
            <v>0</v>
          </cell>
          <cell r="J545" t="str">
            <v>個</v>
          </cell>
        </row>
        <row r="546">
          <cell r="B546" t="str">
            <v>F-7SC</v>
          </cell>
          <cell r="C546" t="str">
            <v>F形接栓(防水形)</v>
          </cell>
          <cell r="D546">
            <v>920</v>
          </cell>
          <cell r="E546">
            <v>570</v>
          </cell>
          <cell r="F546">
            <v>1.2E-2</v>
          </cell>
          <cell r="G546" t="str">
            <v>C-15</v>
          </cell>
          <cell r="H546">
            <v>322</v>
          </cell>
          <cell r="I546">
            <v>0</v>
          </cell>
          <cell r="J546" t="str">
            <v>個</v>
          </cell>
        </row>
        <row r="547">
          <cell r="B547" t="str">
            <v>FAM-1</v>
          </cell>
          <cell r="C547" t="str">
            <v>FM､UV混合器</v>
          </cell>
          <cell r="D547">
            <v>4300</v>
          </cell>
          <cell r="E547">
            <v>2650</v>
          </cell>
          <cell r="F547">
            <v>0.7</v>
          </cell>
          <cell r="H547">
            <v>1173</v>
          </cell>
          <cell r="I547">
            <v>0</v>
          </cell>
          <cell r="J547" t="str">
            <v>個</v>
          </cell>
        </row>
        <row r="548">
          <cell r="B548" t="str">
            <v>FAM-2</v>
          </cell>
          <cell r="C548" t="str">
            <v>FM､UV混合器</v>
          </cell>
          <cell r="D548">
            <v>4300</v>
          </cell>
          <cell r="E548">
            <v>2650</v>
          </cell>
          <cell r="F548">
            <v>0.7</v>
          </cell>
          <cell r="H548">
            <v>1405</v>
          </cell>
          <cell r="I548">
            <v>0</v>
          </cell>
          <cell r="J548" t="str">
            <v>個</v>
          </cell>
        </row>
        <row r="549">
          <cell r="B549" t="str">
            <v>FC-05-B</v>
          </cell>
          <cell r="C549" t="str">
            <v>ﾌﾗｯﾄｹｰﾌﾞﾙ</v>
          </cell>
          <cell r="D549">
            <v>5000</v>
          </cell>
          <cell r="E549">
            <v>3100</v>
          </cell>
          <cell r="F549">
            <v>0.4</v>
          </cell>
          <cell r="H549">
            <v>1630</v>
          </cell>
          <cell r="I549">
            <v>0</v>
          </cell>
          <cell r="J549" t="str">
            <v>本</v>
          </cell>
        </row>
        <row r="550">
          <cell r="B550" t="str">
            <v>FC-05F-B</v>
          </cell>
          <cell r="C550" t="str">
            <v>ﾌﾗｯﾄｹｰﾌﾞﾙ</v>
          </cell>
          <cell r="D550">
            <v>4800</v>
          </cell>
          <cell r="E550">
            <v>2980</v>
          </cell>
          <cell r="F550">
            <v>0.4</v>
          </cell>
          <cell r="H550">
            <v>1720</v>
          </cell>
          <cell r="I550">
            <v>0</v>
          </cell>
          <cell r="J550" t="str">
            <v>本</v>
          </cell>
        </row>
        <row r="551">
          <cell r="B551" t="str">
            <v>FD-2C</v>
          </cell>
          <cell r="C551" t="str">
            <v>2分配器</v>
          </cell>
          <cell r="D551">
            <v>2100</v>
          </cell>
          <cell r="E551">
            <v>1300</v>
          </cell>
          <cell r="F551">
            <v>0.23</v>
          </cell>
          <cell r="H551">
            <v>690</v>
          </cell>
          <cell r="I551">
            <v>0</v>
          </cell>
          <cell r="J551" t="str">
            <v>個</v>
          </cell>
        </row>
        <row r="552">
          <cell r="B552" t="str">
            <v>FD-2C-B</v>
          </cell>
          <cell r="C552" t="str">
            <v>2分配器</v>
          </cell>
          <cell r="D552">
            <v>2150</v>
          </cell>
          <cell r="E552">
            <v>1350</v>
          </cell>
          <cell r="F552">
            <v>0.23</v>
          </cell>
          <cell r="H552">
            <v>720</v>
          </cell>
          <cell r="I552">
            <v>0</v>
          </cell>
          <cell r="J552" t="str">
            <v>個</v>
          </cell>
        </row>
        <row r="553">
          <cell r="B553" t="str">
            <v>FD-2LC</v>
          </cell>
          <cell r="C553" t="str">
            <v>2分配器</v>
          </cell>
          <cell r="D553">
            <v>3200</v>
          </cell>
          <cell r="E553">
            <v>1980</v>
          </cell>
          <cell r="F553">
            <v>0.23</v>
          </cell>
          <cell r="H553">
            <v>854</v>
          </cell>
          <cell r="I553">
            <v>0</v>
          </cell>
          <cell r="J553" t="str">
            <v>個</v>
          </cell>
        </row>
        <row r="554">
          <cell r="B554" t="str">
            <v>FD-2LC-B</v>
          </cell>
          <cell r="C554" t="str">
            <v>2分配器</v>
          </cell>
          <cell r="D554">
            <v>3300</v>
          </cell>
          <cell r="E554">
            <v>2050</v>
          </cell>
          <cell r="F554">
            <v>0.23</v>
          </cell>
          <cell r="H554">
            <v>851</v>
          </cell>
          <cell r="I554">
            <v>0</v>
          </cell>
          <cell r="J554" t="str">
            <v>個</v>
          </cell>
        </row>
        <row r="555">
          <cell r="B555" t="str">
            <v>FD-3C</v>
          </cell>
          <cell r="C555" t="str">
            <v>3分配器</v>
          </cell>
          <cell r="D555">
            <v>3300</v>
          </cell>
          <cell r="E555">
            <v>2050</v>
          </cell>
          <cell r="F555">
            <v>0.23</v>
          </cell>
          <cell r="H555">
            <v>928</v>
          </cell>
          <cell r="I555">
            <v>0</v>
          </cell>
          <cell r="J555" t="str">
            <v>個</v>
          </cell>
        </row>
        <row r="556">
          <cell r="B556" t="str">
            <v>FD-3C-B</v>
          </cell>
          <cell r="C556" t="str">
            <v>3分配器</v>
          </cell>
          <cell r="D556">
            <v>3400</v>
          </cell>
          <cell r="E556">
            <v>2110</v>
          </cell>
          <cell r="F556">
            <v>0.23</v>
          </cell>
          <cell r="H556">
            <v>1029</v>
          </cell>
          <cell r="I556">
            <v>0</v>
          </cell>
          <cell r="J556" t="str">
            <v>個</v>
          </cell>
        </row>
        <row r="557">
          <cell r="B557" t="str">
            <v>FD-4C</v>
          </cell>
          <cell r="C557" t="str">
            <v>4分配器</v>
          </cell>
          <cell r="D557">
            <v>3750</v>
          </cell>
          <cell r="E557">
            <v>2330</v>
          </cell>
          <cell r="F557">
            <v>0.23</v>
          </cell>
          <cell r="H557">
            <v>1000</v>
          </cell>
          <cell r="I557">
            <v>0</v>
          </cell>
          <cell r="J557" t="str">
            <v>個</v>
          </cell>
        </row>
        <row r="558">
          <cell r="B558" t="str">
            <v>FD-4C-B</v>
          </cell>
          <cell r="C558" t="str">
            <v>4分配器</v>
          </cell>
          <cell r="D558">
            <v>3800</v>
          </cell>
          <cell r="E558">
            <v>2360</v>
          </cell>
          <cell r="F558">
            <v>0.23</v>
          </cell>
          <cell r="H558">
            <v>1051</v>
          </cell>
          <cell r="I558">
            <v>0</v>
          </cell>
          <cell r="J558" t="str">
            <v>個</v>
          </cell>
        </row>
        <row r="559">
          <cell r="B559" t="str">
            <v>FD-72L</v>
          </cell>
          <cell r="C559" t="str">
            <v>2分配器</v>
          </cell>
          <cell r="D559">
            <v>2500</v>
          </cell>
          <cell r="E559">
            <v>1550</v>
          </cell>
          <cell r="F559">
            <v>0.23</v>
          </cell>
          <cell r="H559">
            <v>669</v>
          </cell>
          <cell r="I559">
            <v>0</v>
          </cell>
          <cell r="J559" t="str">
            <v>個</v>
          </cell>
        </row>
        <row r="560">
          <cell r="B560" t="str">
            <v>FD-72S</v>
          </cell>
          <cell r="C560" t="str">
            <v>2分配器</v>
          </cell>
          <cell r="D560">
            <v>1750</v>
          </cell>
          <cell r="E560">
            <v>1100</v>
          </cell>
          <cell r="F560">
            <v>0.23</v>
          </cell>
          <cell r="H560">
            <v>374</v>
          </cell>
          <cell r="I560">
            <v>0</v>
          </cell>
          <cell r="J560" t="str">
            <v>個</v>
          </cell>
        </row>
        <row r="561">
          <cell r="B561" t="str">
            <v>FD-74L</v>
          </cell>
          <cell r="C561" t="str">
            <v>4分配器</v>
          </cell>
          <cell r="D561">
            <v>4900</v>
          </cell>
          <cell r="E561">
            <v>3040</v>
          </cell>
          <cell r="F561">
            <v>0.23</v>
          </cell>
          <cell r="H561">
            <v>1168</v>
          </cell>
          <cell r="I561">
            <v>0</v>
          </cell>
          <cell r="J561" t="str">
            <v>個</v>
          </cell>
        </row>
        <row r="562">
          <cell r="B562" t="str">
            <v>FD-74S</v>
          </cell>
          <cell r="C562" t="str">
            <v>4分配器</v>
          </cell>
          <cell r="D562">
            <v>3150</v>
          </cell>
          <cell r="E562">
            <v>1950</v>
          </cell>
          <cell r="F562">
            <v>0.23</v>
          </cell>
          <cell r="H562">
            <v>624</v>
          </cell>
          <cell r="I562">
            <v>0</v>
          </cell>
          <cell r="J562" t="str">
            <v>個</v>
          </cell>
        </row>
        <row r="563">
          <cell r="B563" t="str">
            <v>F-F3-B</v>
          </cell>
          <cell r="C563" t="str">
            <v>F形接栓ｾｯﾄ</v>
          </cell>
          <cell r="D563">
            <v>1100</v>
          </cell>
          <cell r="E563">
            <v>680</v>
          </cell>
          <cell r="F563">
            <v>1.2E-2</v>
          </cell>
          <cell r="H563">
            <v>420</v>
          </cell>
          <cell r="I563">
            <v>0</v>
          </cell>
          <cell r="J563" t="str">
            <v>袋</v>
          </cell>
        </row>
        <row r="564">
          <cell r="B564" t="str">
            <v>F-F5-B</v>
          </cell>
          <cell r="C564" t="str">
            <v>F形接栓ｾｯﾄ</v>
          </cell>
          <cell r="D564">
            <v>950</v>
          </cell>
          <cell r="E564">
            <v>590</v>
          </cell>
          <cell r="F564">
            <v>1.2E-2</v>
          </cell>
          <cell r="H564">
            <v>252</v>
          </cell>
          <cell r="I564">
            <v>0</v>
          </cell>
          <cell r="J564" t="str">
            <v>袋</v>
          </cell>
        </row>
        <row r="565">
          <cell r="B565" t="str">
            <v>F-FB</v>
          </cell>
          <cell r="C565" t="str">
            <v>中継接栓</v>
          </cell>
          <cell r="D565">
            <v>500</v>
          </cell>
          <cell r="E565">
            <v>310</v>
          </cell>
          <cell r="F565">
            <v>1.2E-2</v>
          </cell>
          <cell r="H565">
            <v>175</v>
          </cell>
          <cell r="I565">
            <v>0</v>
          </cell>
          <cell r="J565" t="str">
            <v>個</v>
          </cell>
        </row>
        <row r="566">
          <cell r="B566" t="str">
            <v>F-FSN</v>
          </cell>
          <cell r="C566" t="str">
            <v>中継接栓</v>
          </cell>
          <cell r="D566">
            <v>500</v>
          </cell>
          <cell r="E566">
            <v>310</v>
          </cell>
          <cell r="F566">
            <v>1.2E-2</v>
          </cell>
          <cell r="G566" t="str">
            <v>C-15</v>
          </cell>
          <cell r="H566">
            <v>129</v>
          </cell>
          <cell r="I566">
            <v>0</v>
          </cell>
          <cell r="J566" t="str">
            <v>個</v>
          </cell>
        </row>
        <row r="567">
          <cell r="B567" t="str">
            <v>F-FSN-B</v>
          </cell>
          <cell r="C567" t="str">
            <v>中継接栓</v>
          </cell>
          <cell r="D567">
            <v>600</v>
          </cell>
          <cell r="E567">
            <v>370</v>
          </cell>
          <cell r="F567">
            <v>1.2E-2</v>
          </cell>
          <cell r="G567" t="str">
            <v>C-15</v>
          </cell>
          <cell r="H567">
            <v>188</v>
          </cell>
          <cell r="I567">
            <v>0</v>
          </cell>
          <cell r="J567" t="str">
            <v>個</v>
          </cell>
        </row>
        <row r="568">
          <cell r="B568" t="str">
            <v>FM-3N</v>
          </cell>
          <cell r="C568" t="str">
            <v>FMｱﾝﾃﾅ</v>
          </cell>
          <cell r="D568">
            <v>4150</v>
          </cell>
          <cell r="E568">
            <v>2550</v>
          </cell>
          <cell r="F568">
            <v>0.7</v>
          </cell>
          <cell r="G568" t="str">
            <v>3EL</v>
          </cell>
          <cell r="H568">
            <v>1535</v>
          </cell>
          <cell r="I568">
            <v>0</v>
          </cell>
          <cell r="J568" t="str">
            <v>本</v>
          </cell>
        </row>
        <row r="569">
          <cell r="B569" t="str">
            <v>FM-5N</v>
          </cell>
          <cell r="C569" t="str">
            <v>FMｱﾝﾃﾅ</v>
          </cell>
          <cell r="D569">
            <v>6100</v>
          </cell>
          <cell r="E569">
            <v>3800</v>
          </cell>
          <cell r="F569">
            <v>0.7</v>
          </cell>
          <cell r="G569" t="str">
            <v>5EL</v>
          </cell>
          <cell r="H569">
            <v>2295</v>
          </cell>
          <cell r="I569">
            <v>0</v>
          </cell>
          <cell r="J569" t="str">
            <v>本</v>
          </cell>
        </row>
        <row r="570">
          <cell r="B570" t="str">
            <v>FM-8N</v>
          </cell>
          <cell r="C570" t="str">
            <v>FMｱﾝﾃﾅ</v>
          </cell>
          <cell r="D570">
            <v>9650</v>
          </cell>
          <cell r="E570">
            <v>6000</v>
          </cell>
          <cell r="F570">
            <v>0.7</v>
          </cell>
          <cell r="G570" t="str">
            <v>8EL</v>
          </cell>
          <cell r="H570">
            <v>3497</v>
          </cell>
          <cell r="I570">
            <v>0</v>
          </cell>
          <cell r="J570" t="str">
            <v>本</v>
          </cell>
        </row>
        <row r="571">
          <cell r="B571" t="str">
            <v>FMB-2CN</v>
          </cell>
          <cell r="C571" t="str">
            <v>FMｱﾝﾃﾅ</v>
          </cell>
          <cell r="D571">
            <v>4150</v>
          </cell>
          <cell r="E571">
            <v>2550</v>
          </cell>
          <cell r="F571">
            <v>0.7</v>
          </cell>
          <cell r="H571">
            <v>1535</v>
          </cell>
          <cell r="I571">
            <v>0</v>
          </cell>
          <cell r="J571" t="str">
            <v>本</v>
          </cell>
        </row>
        <row r="572">
          <cell r="B572" t="str">
            <v>FR-2</v>
          </cell>
          <cell r="C572" t="str">
            <v>変換用接栓</v>
          </cell>
          <cell r="D572">
            <v>1100</v>
          </cell>
          <cell r="E572">
            <v>680</v>
          </cell>
          <cell r="F572">
            <v>0.02</v>
          </cell>
          <cell r="H572">
            <v>385</v>
          </cell>
          <cell r="I572">
            <v>0</v>
          </cell>
          <cell r="J572" t="str">
            <v>個</v>
          </cell>
        </row>
        <row r="573">
          <cell r="B573" t="str">
            <v>FS-PW-5PEF</v>
          </cell>
          <cell r="C573" t="str">
            <v>F形接栓(防水形)</v>
          </cell>
          <cell r="D573">
            <v>610</v>
          </cell>
          <cell r="E573">
            <v>380</v>
          </cell>
          <cell r="F573">
            <v>0.02</v>
          </cell>
          <cell r="H573">
            <v>154</v>
          </cell>
          <cell r="I573">
            <v>0</v>
          </cell>
          <cell r="J573" t="str">
            <v>個</v>
          </cell>
        </row>
        <row r="574">
          <cell r="B574" t="str">
            <v>FS-PW-7PEF</v>
          </cell>
          <cell r="C574" t="str">
            <v>F形接栓(防水形)</v>
          </cell>
          <cell r="D574">
            <v>610</v>
          </cell>
          <cell r="E574">
            <v>380</v>
          </cell>
          <cell r="F574">
            <v>0.02</v>
          </cell>
          <cell r="H574">
            <v>154</v>
          </cell>
          <cell r="I574">
            <v>0</v>
          </cell>
          <cell r="J574" t="str">
            <v>個</v>
          </cell>
        </row>
        <row r="575">
          <cell r="B575" t="str">
            <v>Fｶﾞﾀｻﾞ</v>
          </cell>
          <cell r="C575" t="str">
            <v>接栓座</v>
          </cell>
          <cell r="D575">
            <v>350</v>
          </cell>
          <cell r="E575">
            <v>220</v>
          </cell>
          <cell r="F575">
            <v>0.02</v>
          </cell>
          <cell r="H575">
            <v>140</v>
          </cell>
          <cell r="I575">
            <v>0</v>
          </cell>
          <cell r="J575" t="str">
            <v>個</v>
          </cell>
        </row>
        <row r="576">
          <cell r="B576" t="str">
            <v>GCK-37</v>
          </cell>
          <cell r="C576" t="str">
            <v>仰角金具</v>
          </cell>
          <cell r="D576">
            <v>610</v>
          </cell>
          <cell r="E576">
            <v>380</v>
          </cell>
          <cell r="F576">
            <v>0.1</v>
          </cell>
          <cell r="H576">
            <v>227</v>
          </cell>
          <cell r="I576">
            <v>0</v>
          </cell>
          <cell r="J576" t="str">
            <v>個</v>
          </cell>
        </row>
        <row r="577">
          <cell r="B577" t="str">
            <v>GCK-56</v>
          </cell>
          <cell r="C577" t="str">
            <v>仰角金具</v>
          </cell>
          <cell r="D577">
            <v>730</v>
          </cell>
          <cell r="E577">
            <v>450</v>
          </cell>
          <cell r="F577">
            <v>0.1</v>
          </cell>
          <cell r="H577">
            <v>270</v>
          </cell>
          <cell r="I577">
            <v>0</v>
          </cell>
          <cell r="J577" t="str">
            <v>個</v>
          </cell>
        </row>
        <row r="578">
          <cell r="B578" t="str">
            <v>GM-302A</v>
          </cell>
          <cell r="C578" t="str">
            <v>UHF･VHF/FMﾌﾞｰｽﾀ</v>
          </cell>
          <cell r="D578">
            <v>22500</v>
          </cell>
          <cell r="E578">
            <v>14000</v>
          </cell>
          <cell r="F578">
            <v>0.7</v>
          </cell>
          <cell r="G578" t="str">
            <v>30dB</v>
          </cell>
          <cell r="H578">
            <v>7535</v>
          </cell>
          <cell r="I578">
            <v>0</v>
          </cell>
          <cell r="J578" t="str">
            <v>台</v>
          </cell>
        </row>
        <row r="579">
          <cell r="B579" t="str">
            <v>GRE-201</v>
          </cell>
          <cell r="C579" t="str">
            <v>簡易型ｺﾞｰｽﾄ除去装置</v>
          </cell>
          <cell r="D579">
            <v>138000</v>
          </cell>
          <cell r="E579">
            <v>85600</v>
          </cell>
          <cell r="F579">
            <v>2</v>
          </cell>
          <cell r="G579" t="str">
            <v>2波対応(UHF変換)</v>
          </cell>
          <cell r="H579">
            <v>70500</v>
          </cell>
          <cell r="I579">
            <v>0</v>
          </cell>
          <cell r="J579" t="str">
            <v>台</v>
          </cell>
        </row>
        <row r="580">
          <cell r="B580" t="str">
            <v>GRK-25N</v>
          </cell>
          <cell r="C580" t="str">
            <v>ｽﾃｰ金具</v>
          </cell>
          <cell r="D580">
            <v>190</v>
          </cell>
          <cell r="E580">
            <v>120</v>
          </cell>
          <cell r="F580">
            <v>0.05</v>
          </cell>
          <cell r="G580" t="str">
            <v>φ25</v>
          </cell>
          <cell r="H580">
            <v>70</v>
          </cell>
          <cell r="I580">
            <v>0</v>
          </cell>
          <cell r="J580" t="str">
            <v>個</v>
          </cell>
        </row>
        <row r="581">
          <cell r="B581" t="str">
            <v>GRK-25N-B</v>
          </cell>
          <cell r="C581" t="str">
            <v>ｽﾃｰ金具</v>
          </cell>
          <cell r="D581">
            <v>220</v>
          </cell>
          <cell r="E581">
            <v>140</v>
          </cell>
          <cell r="F581">
            <v>0.05</v>
          </cell>
          <cell r="G581" t="str">
            <v>φ25</v>
          </cell>
          <cell r="H581">
            <v>100</v>
          </cell>
          <cell r="I581">
            <v>0</v>
          </cell>
          <cell r="J581" t="str">
            <v>個</v>
          </cell>
        </row>
        <row r="582">
          <cell r="B582" t="str">
            <v>GRK-32N</v>
          </cell>
          <cell r="C582" t="str">
            <v>ｽﾃｰ金具</v>
          </cell>
          <cell r="D582">
            <v>240</v>
          </cell>
          <cell r="E582">
            <v>150</v>
          </cell>
          <cell r="F582">
            <v>0.05</v>
          </cell>
          <cell r="G582" t="str">
            <v>φ32</v>
          </cell>
          <cell r="H582">
            <v>90</v>
          </cell>
          <cell r="I582">
            <v>0</v>
          </cell>
          <cell r="J582" t="str">
            <v>個</v>
          </cell>
        </row>
        <row r="583">
          <cell r="B583" t="str">
            <v>GRK-32N-B</v>
          </cell>
          <cell r="C583" t="str">
            <v>ｽﾃｰ金具</v>
          </cell>
          <cell r="D583">
            <v>270</v>
          </cell>
          <cell r="E583">
            <v>170</v>
          </cell>
          <cell r="F583">
            <v>0.05</v>
          </cell>
          <cell r="G583" t="str">
            <v>φ32</v>
          </cell>
          <cell r="H583">
            <v>120</v>
          </cell>
          <cell r="I583">
            <v>0</v>
          </cell>
          <cell r="J583" t="str">
            <v>個</v>
          </cell>
        </row>
        <row r="584">
          <cell r="B584" t="str">
            <v>GS-301A</v>
          </cell>
          <cell r="C584" t="str">
            <v>BS-IFﾌﾞｰｽﾀ</v>
          </cell>
          <cell r="D584">
            <v>23500</v>
          </cell>
          <cell r="E584">
            <v>14600</v>
          </cell>
          <cell r="F584">
            <v>0.7</v>
          </cell>
          <cell r="G584" t="str">
            <v>30dB</v>
          </cell>
          <cell r="H584">
            <v>5965</v>
          </cell>
          <cell r="I584">
            <v>0</v>
          </cell>
          <cell r="J584" t="str">
            <v>台</v>
          </cell>
        </row>
        <row r="585">
          <cell r="B585" t="str">
            <v>GSM-301A</v>
          </cell>
          <cell r="C585" t="str">
            <v>BS･UHF･VHF/FMﾌﾞｰｽﾀ</v>
          </cell>
          <cell r="D585">
            <v>33000</v>
          </cell>
          <cell r="E585">
            <v>20500</v>
          </cell>
          <cell r="F585">
            <v>0.7</v>
          </cell>
          <cell r="G585" t="str">
            <v>30dB</v>
          </cell>
          <cell r="H585">
            <v>6756</v>
          </cell>
          <cell r="I585">
            <v>0</v>
          </cell>
          <cell r="J585" t="str">
            <v>台</v>
          </cell>
        </row>
        <row r="586">
          <cell r="B586" t="str">
            <v>GSM-301A-B</v>
          </cell>
          <cell r="C586" t="str">
            <v>BS･UHF･VHF/FMﾌﾞｰｽﾀ</v>
          </cell>
          <cell r="D586">
            <v>33200</v>
          </cell>
          <cell r="E586">
            <v>20600</v>
          </cell>
          <cell r="F586">
            <v>0.7</v>
          </cell>
          <cell r="G586" t="str">
            <v>30dB</v>
          </cell>
          <cell r="H586">
            <v>6782</v>
          </cell>
          <cell r="I586">
            <v>0</v>
          </cell>
          <cell r="J586" t="str">
            <v>台</v>
          </cell>
        </row>
        <row r="587">
          <cell r="B587" t="str">
            <v>GSM-401A</v>
          </cell>
          <cell r="C587" t="str">
            <v>BS･UHF･VHF/FMﾌﾞｰｽﾀ</v>
          </cell>
          <cell r="D587">
            <v>40000</v>
          </cell>
          <cell r="E587">
            <v>24800</v>
          </cell>
          <cell r="F587">
            <v>0.7</v>
          </cell>
          <cell r="G587" t="str">
            <v>35dB</v>
          </cell>
          <cell r="H587">
            <v>7755</v>
          </cell>
          <cell r="I587">
            <v>0</v>
          </cell>
          <cell r="J587" t="str">
            <v>台</v>
          </cell>
        </row>
        <row r="588">
          <cell r="B588" t="str">
            <v>GSU-301A</v>
          </cell>
          <cell r="C588" t="str">
            <v>BS･UHFﾌﾞｰｽﾀ</v>
          </cell>
          <cell r="D588">
            <v>31000</v>
          </cell>
          <cell r="E588">
            <v>19200</v>
          </cell>
          <cell r="F588">
            <v>0.7</v>
          </cell>
          <cell r="G588" t="str">
            <v>30dB</v>
          </cell>
          <cell r="H588">
            <v>6471</v>
          </cell>
          <cell r="I588">
            <v>0</v>
          </cell>
          <cell r="J588" t="str">
            <v>台</v>
          </cell>
        </row>
        <row r="589">
          <cell r="B589" t="str">
            <v>GSU-301A-B</v>
          </cell>
          <cell r="C589" t="str">
            <v>BS･UHFﾌﾞｰｽﾀ</v>
          </cell>
          <cell r="D589">
            <v>31200</v>
          </cell>
          <cell r="E589">
            <v>19300</v>
          </cell>
          <cell r="F589">
            <v>0.7</v>
          </cell>
          <cell r="G589" t="str">
            <v>30dB</v>
          </cell>
          <cell r="H589">
            <v>5803</v>
          </cell>
          <cell r="I589">
            <v>0</v>
          </cell>
          <cell r="J589" t="str">
            <v>台</v>
          </cell>
        </row>
        <row r="590">
          <cell r="B590" t="str">
            <v>GSU-401A</v>
          </cell>
          <cell r="C590" t="str">
            <v>BS･UHFﾌﾞｰｽﾀ</v>
          </cell>
          <cell r="D590">
            <v>37400</v>
          </cell>
          <cell r="E590">
            <v>23200</v>
          </cell>
          <cell r="F590">
            <v>0.7</v>
          </cell>
          <cell r="G590" t="str">
            <v>35dB</v>
          </cell>
          <cell r="H590">
            <v>6678</v>
          </cell>
          <cell r="I590">
            <v>0</v>
          </cell>
          <cell r="J590" t="str">
            <v>台</v>
          </cell>
        </row>
        <row r="591">
          <cell r="B591" t="str">
            <v>GTS-10S-B</v>
          </cell>
          <cell r="C591" t="str">
            <v>ﾌﾟﾗｸﾞ付中継ｹｰﾌﾞﾙ</v>
          </cell>
          <cell r="D591">
            <v>1150</v>
          </cell>
          <cell r="E591">
            <v>710</v>
          </cell>
          <cell r="F591">
            <v>1E-3</v>
          </cell>
          <cell r="H591">
            <v>326</v>
          </cell>
          <cell r="I591">
            <v>0</v>
          </cell>
          <cell r="J591" t="str">
            <v>本</v>
          </cell>
        </row>
        <row r="592">
          <cell r="B592" t="str">
            <v>GTS-20S-B</v>
          </cell>
          <cell r="C592" t="str">
            <v>ﾌﾟﾗｸﾞ付中継ｹｰﾌﾞﾙ</v>
          </cell>
          <cell r="D592">
            <v>1500</v>
          </cell>
          <cell r="E592">
            <v>930</v>
          </cell>
          <cell r="F592">
            <v>1E-3</v>
          </cell>
          <cell r="H592">
            <v>426</v>
          </cell>
          <cell r="I592">
            <v>0</v>
          </cell>
          <cell r="J592" t="str">
            <v>本</v>
          </cell>
        </row>
        <row r="593">
          <cell r="B593" t="str">
            <v>GTS-30S-B</v>
          </cell>
          <cell r="C593" t="str">
            <v>ﾌﾟﾗｸﾞ付中継ｹｰﾌﾞﾙ</v>
          </cell>
          <cell r="D593">
            <v>1850</v>
          </cell>
          <cell r="E593">
            <v>1150</v>
          </cell>
          <cell r="F593">
            <v>1E-3</v>
          </cell>
          <cell r="H593">
            <v>525</v>
          </cell>
          <cell r="I593">
            <v>0</v>
          </cell>
          <cell r="J593" t="str">
            <v>本</v>
          </cell>
        </row>
        <row r="594">
          <cell r="B594" t="str">
            <v>GU-301A</v>
          </cell>
          <cell r="C594" t="str">
            <v>UHFﾌﾞｰｽﾀ</v>
          </cell>
          <cell r="D594">
            <v>20800</v>
          </cell>
          <cell r="E594">
            <v>12900</v>
          </cell>
          <cell r="F594">
            <v>0.7</v>
          </cell>
          <cell r="G594" t="str">
            <v>30dB</v>
          </cell>
          <cell r="H594">
            <v>5674</v>
          </cell>
          <cell r="I594">
            <v>0</v>
          </cell>
          <cell r="J594" t="str">
            <v>台</v>
          </cell>
        </row>
        <row r="595">
          <cell r="B595" t="str">
            <v>HB-18-B</v>
          </cell>
          <cell r="C595" t="str">
            <v>ﾌﾟﾗｸﾞ付ｹｰﾌﾞﾙ</v>
          </cell>
          <cell r="D595">
            <v>1050</v>
          </cell>
          <cell r="E595">
            <v>650</v>
          </cell>
          <cell r="F595">
            <v>1E-3</v>
          </cell>
          <cell r="H595">
            <v>270</v>
          </cell>
          <cell r="I595">
            <v>0</v>
          </cell>
          <cell r="J595" t="str">
            <v>本</v>
          </cell>
        </row>
        <row r="596">
          <cell r="B596" t="str">
            <v>HB-18P-B</v>
          </cell>
          <cell r="C596" t="str">
            <v>ﾌﾟﾗｸﾞ付ｹｰﾌﾞﾙ</v>
          </cell>
          <cell r="D596">
            <v>1650</v>
          </cell>
          <cell r="E596">
            <v>1020</v>
          </cell>
          <cell r="F596">
            <v>1E-3</v>
          </cell>
          <cell r="H596">
            <v>312</v>
          </cell>
          <cell r="I596">
            <v>0</v>
          </cell>
          <cell r="J596" t="str">
            <v>本</v>
          </cell>
        </row>
        <row r="597">
          <cell r="B597" t="str">
            <v>HB-18SVA-B</v>
          </cell>
          <cell r="C597" t="str">
            <v>分波器付ｼﾞｬｯｸｺｰﾄﾞ</v>
          </cell>
          <cell r="D597">
            <v>2050</v>
          </cell>
          <cell r="E597">
            <v>1270</v>
          </cell>
          <cell r="F597">
            <v>1E-3</v>
          </cell>
          <cell r="H597">
            <v>524</v>
          </cell>
          <cell r="I597">
            <v>0</v>
          </cell>
          <cell r="J597" t="str">
            <v>本</v>
          </cell>
        </row>
        <row r="598">
          <cell r="B598" t="str">
            <v>HB-18SV-B</v>
          </cell>
          <cell r="C598" t="str">
            <v>分波器付ｼﾞｬｯｸｺｰﾄﾞ</v>
          </cell>
          <cell r="D598">
            <v>2500</v>
          </cell>
          <cell r="E598">
            <v>1550</v>
          </cell>
          <cell r="F598">
            <v>1E-3</v>
          </cell>
          <cell r="H598">
            <v>538</v>
          </cell>
          <cell r="I598">
            <v>0</v>
          </cell>
          <cell r="J598" t="str">
            <v>本</v>
          </cell>
        </row>
        <row r="599">
          <cell r="B599" t="str">
            <v>HB-30-B</v>
          </cell>
          <cell r="C599" t="str">
            <v>ﾌﾟﾗｸﾞ付ｹｰﾌﾞﾙ</v>
          </cell>
          <cell r="D599">
            <v>1150</v>
          </cell>
          <cell r="E599">
            <v>710</v>
          </cell>
          <cell r="F599">
            <v>1E-3</v>
          </cell>
          <cell r="H599">
            <v>312</v>
          </cell>
          <cell r="I599">
            <v>0</v>
          </cell>
          <cell r="J599" t="str">
            <v>本</v>
          </cell>
        </row>
        <row r="600">
          <cell r="B600" t="str">
            <v>HCM-201</v>
          </cell>
          <cell r="C600" t="str">
            <v>CS､BS･UV用混合器</v>
          </cell>
          <cell r="D600">
            <v>12000</v>
          </cell>
          <cell r="E600">
            <v>7440</v>
          </cell>
          <cell r="F600">
            <v>0.23</v>
          </cell>
          <cell r="H600">
            <v>2727</v>
          </cell>
          <cell r="I600">
            <v>0</v>
          </cell>
          <cell r="J600" t="str">
            <v>個</v>
          </cell>
        </row>
        <row r="601">
          <cell r="B601" t="str">
            <v>HCM-7A</v>
          </cell>
          <cell r="C601" t="str">
            <v>CS･BS､UV分波器</v>
          </cell>
          <cell r="D601">
            <v>2800</v>
          </cell>
          <cell r="E601">
            <v>1750</v>
          </cell>
          <cell r="F601">
            <v>0.23</v>
          </cell>
          <cell r="H601">
            <v>930</v>
          </cell>
          <cell r="I601">
            <v>0</v>
          </cell>
          <cell r="J601" t="str">
            <v>個</v>
          </cell>
        </row>
        <row r="602">
          <cell r="B602" t="str">
            <v>HD-2-B</v>
          </cell>
          <cell r="C602" t="str">
            <v>2分配器</v>
          </cell>
          <cell r="D602">
            <v>2800</v>
          </cell>
          <cell r="E602">
            <v>1740</v>
          </cell>
          <cell r="F602">
            <v>0.23</v>
          </cell>
          <cell r="H602">
            <v>850</v>
          </cell>
          <cell r="I602">
            <v>0</v>
          </cell>
          <cell r="J602" t="str">
            <v>個</v>
          </cell>
        </row>
        <row r="603">
          <cell r="B603" t="str">
            <v>HD-332-B</v>
          </cell>
          <cell r="C603" t="str">
            <v>2分配器</v>
          </cell>
          <cell r="D603">
            <v>930</v>
          </cell>
          <cell r="E603">
            <v>580</v>
          </cell>
          <cell r="F603">
            <v>0.23</v>
          </cell>
          <cell r="H603">
            <v>283</v>
          </cell>
          <cell r="I603">
            <v>0</v>
          </cell>
          <cell r="J603" t="str">
            <v>個</v>
          </cell>
        </row>
        <row r="604">
          <cell r="B604" t="str">
            <v>HD-72-B</v>
          </cell>
          <cell r="C604" t="str">
            <v>2分配器</v>
          </cell>
          <cell r="D604">
            <v>1400</v>
          </cell>
          <cell r="E604">
            <v>870</v>
          </cell>
          <cell r="F604">
            <v>0.23</v>
          </cell>
          <cell r="H604">
            <v>274</v>
          </cell>
          <cell r="I604">
            <v>0</v>
          </cell>
          <cell r="J604" t="str">
            <v>個</v>
          </cell>
        </row>
        <row r="605">
          <cell r="B605" t="str">
            <v>HD-72L-B</v>
          </cell>
          <cell r="C605" t="str">
            <v>2分配器</v>
          </cell>
          <cell r="D605">
            <v>2100</v>
          </cell>
          <cell r="E605">
            <v>1300</v>
          </cell>
          <cell r="F605">
            <v>0.23</v>
          </cell>
          <cell r="H605">
            <v>403</v>
          </cell>
          <cell r="I605">
            <v>0</v>
          </cell>
          <cell r="J605" t="str">
            <v>個</v>
          </cell>
        </row>
        <row r="606">
          <cell r="B606" t="str">
            <v>HD-732-B</v>
          </cell>
          <cell r="C606" t="str">
            <v>2分配器</v>
          </cell>
          <cell r="D606">
            <v>1500</v>
          </cell>
          <cell r="E606">
            <v>930</v>
          </cell>
          <cell r="F606">
            <v>0.23</v>
          </cell>
          <cell r="H606">
            <v>480</v>
          </cell>
          <cell r="I606">
            <v>0</v>
          </cell>
          <cell r="J606" t="str">
            <v>個</v>
          </cell>
        </row>
        <row r="607">
          <cell r="B607" t="str">
            <v>HD-73-B</v>
          </cell>
          <cell r="C607" t="str">
            <v>3分配器</v>
          </cell>
          <cell r="D607">
            <v>2100</v>
          </cell>
          <cell r="E607">
            <v>1300</v>
          </cell>
          <cell r="F607">
            <v>0.23</v>
          </cell>
          <cell r="H607">
            <v>542</v>
          </cell>
          <cell r="I607">
            <v>0</v>
          </cell>
          <cell r="J607" t="str">
            <v>個</v>
          </cell>
        </row>
        <row r="608">
          <cell r="B608" t="str">
            <v>HD-73L-B</v>
          </cell>
          <cell r="C608" t="str">
            <v>3分配器</v>
          </cell>
          <cell r="D608">
            <v>3100</v>
          </cell>
          <cell r="E608">
            <v>1920</v>
          </cell>
          <cell r="F608">
            <v>0.23</v>
          </cell>
          <cell r="H608">
            <v>647</v>
          </cell>
          <cell r="I608">
            <v>0</v>
          </cell>
          <cell r="J608" t="str">
            <v>個</v>
          </cell>
        </row>
        <row r="609">
          <cell r="B609" t="str">
            <v>HD-74-B</v>
          </cell>
          <cell r="C609" t="str">
            <v>4分配器</v>
          </cell>
          <cell r="D609">
            <v>2400</v>
          </cell>
          <cell r="E609">
            <v>1490</v>
          </cell>
          <cell r="F609">
            <v>0.23</v>
          </cell>
          <cell r="H609">
            <v>609</v>
          </cell>
          <cell r="I609">
            <v>0</v>
          </cell>
          <cell r="J609" t="str">
            <v>個</v>
          </cell>
        </row>
        <row r="610">
          <cell r="B610" t="str">
            <v>HD-74L-B</v>
          </cell>
          <cell r="C610" t="str">
            <v>4分配器</v>
          </cell>
          <cell r="D610">
            <v>3600</v>
          </cell>
          <cell r="E610">
            <v>2230</v>
          </cell>
          <cell r="F610">
            <v>0.23</v>
          </cell>
          <cell r="H610">
            <v>704</v>
          </cell>
          <cell r="I610">
            <v>0</v>
          </cell>
          <cell r="J610" t="str">
            <v>個</v>
          </cell>
        </row>
        <row r="611">
          <cell r="B611" t="str">
            <v>HJ-7-B</v>
          </cell>
          <cell r="C611" t="str">
            <v>同軸ｹｰﾌﾞﾙ中継器</v>
          </cell>
          <cell r="D611">
            <v>550</v>
          </cell>
          <cell r="E611">
            <v>340</v>
          </cell>
          <cell r="F611">
            <v>1.4999999999999999E-2</v>
          </cell>
          <cell r="H611">
            <v>125</v>
          </cell>
          <cell r="I611">
            <v>0</v>
          </cell>
          <cell r="J611" t="str">
            <v>個</v>
          </cell>
        </row>
        <row r="612">
          <cell r="B612" t="str">
            <v>HM-73-B</v>
          </cell>
          <cell r="C612" t="str">
            <v>整合器</v>
          </cell>
          <cell r="D612">
            <v>750</v>
          </cell>
          <cell r="E612">
            <v>470</v>
          </cell>
          <cell r="F612">
            <v>1.4999999999999999E-2</v>
          </cell>
          <cell r="H612">
            <v>218</v>
          </cell>
          <cell r="I612">
            <v>0</v>
          </cell>
          <cell r="J612" t="str">
            <v>個</v>
          </cell>
        </row>
        <row r="613">
          <cell r="B613" t="str">
            <v>HMP-7-B</v>
          </cell>
          <cell r="C613" t="str">
            <v>UHF､VHF混合器</v>
          </cell>
          <cell r="D613">
            <v>1000</v>
          </cell>
          <cell r="E613">
            <v>620</v>
          </cell>
          <cell r="F613">
            <v>1.4999999999999999E-2</v>
          </cell>
          <cell r="H613">
            <v>286</v>
          </cell>
          <cell r="I613">
            <v>0</v>
          </cell>
          <cell r="J613" t="str">
            <v>個</v>
          </cell>
        </row>
        <row r="614">
          <cell r="B614" t="str">
            <v>HP-73/7-B</v>
          </cell>
          <cell r="C614" t="str">
            <v>ﾃﾚﾋﾞｺﾝｾﾝﾄﾌﾟﾗｸﾞ</v>
          </cell>
          <cell r="D614">
            <v>790</v>
          </cell>
          <cell r="E614">
            <v>490</v>
          </cell>
          <cell r="F614">
            <v>1.4999999999999999E-2</v>
          </cell>
          <cell r="H614">
            <v>207</v>
          </cell>
          <cell r="I614">
            <v>0</v>
          </cell>
          <cell r="J614" t="str">
            <v>個</v>
          </cell>
        </row>
        <row r="615">
          <cell r="B615" t="str">
            <v>HP-7A</v>
          </cell>
          <cell r="C615" t="str">
            <v>ﾃﾚﾋﾞｺﾝｾﾝﾄﾌﾟﾗｸﾞ</v>
          </cell>
          <cell r="D615">
            <v>430</v>
          </cell>
          <cell r="E615">
            <v>270</v>
          </cell>
          <cell r="F615">
            <v>1.4999999999999999E-2</v>
          </cell>
          <cell r="H615">
            <v>63</v>
          </cell>
          <cell r="I615">
            <v>0</v>
          </cell>
          <cell r="J615" t="str">
            <v>個</v>
          </cell>
        </row>
        <row r="616">
          <cell r="B616" t="str">
            <v>HP-7A-2B</v>
          </cell>
          <cell r="C616" t="str">
            <v>ﾃﾚﾋﾞｺﾝｾﾝﾄﾌﾟﾗｸﾞ</v>
          </cell>
          <cell r="D616">
            <v>800</v>
          </cell>
          <cell r="E616">
            <v>500</v>
          </cell>
          <cell r="F616">
            <v>1.4999999999999999E-2</v>
          </cell>
          <cell r="H616">
            <v>88</v>
          </cell>
          <cell r="I616">
            <v>0</v>
          </cell>
          <cell r="J616" t="str">
            <v>個</v>
          </cell>
        </row>
        <row r="617">
          <cell r="B617" t="str">
            <v>HP-7A-B</v>
          </cell>
          <cell r="C617" t="str">
            <v>ﾃﾚﾋﾞｺﾝｾﾝﾄﾌﾟﾗｸﾞ</v>
          </cell>
          <cell r="D617">
            <v>450</v>
          </cell>
          <cell r="E617">
            <v>280</v>
          </cell>
          <cell r="F617">
            <v>1.4999999999999999E-2</v>
          </cell>
          <cell r="H617">
            <v>141</v>
          </cell>
          <cell r="I617">
            <v>0</v>
          </cell>
          <cell r="J617" t="str">
            <v>個</v>
          </cell>
        </row>
        <row r="618">
          <cell r="B618" t="str">
            <v>HP-7B</v>
          </cell>
          <cell r="C618" t="str">
            <v>ﾃﾚﾋﾞｺﾝｾﾝﾄﾌﾟﾗｸﾞ</v>
          </cell>
          <cell r="D618">
            <v>430</v>
          </cell>
          <cell r="E618">
            <v>270</v>
          </cell>
          <cell r="F618">
            <v>1.4999999999999999E-2</v>
          </cell>
          <cell r="H618">
            <v>70</v>
          </cell>
          <cell r="I618">
            <v>0</v>
          </cell>
          <cell r="J618" t="str">
            <v>個</v>
          </cell>
        </row>
        <row r="619">
          <cell r="B619" t="str">
            <v>HP-7B-2B</v>
          </cell>
          <cell r="C619" t="str">
            <v>ﾃﾚﾋﾞｺﾝｾﾝﾄﾌﾟﾗｸﾞ</v>
          </cell>
          <cell r="D619">
            <v>800</v>
          </cell>
          <cell r="E619">
            <v>500</v>
          </cell>
          <cell r="F619">
            <v>1.4999999999999999E-2</v>
          </cell>
          <cell r="H619">
            <v>183</v>
          </cell>
          <cell r="I619">
            <v>0</v>
          </cell>
          <cell r="J619" t="str">
            <v>個</v>
          </cell>
        </row>
        <row r="620">
          <cell r="B620" t="str">
            <v>HP-7B-B</v>
          </cell>
          <cell r="C620" t="str">
            <v>ﾃﾚﾋﾞｺﾝｾﾝﾄﾌﾟﾗｸﾞ</v>
          </cell>
          <cell r="D620">
            <v>450</v>
          </cell>
          <cell r="E620">
            <v>280</v>
          </cell>
          <cell r="F620">
            <v>1.4999999999999999E-2</v>
          </cell>
          <cell r="H620">
            <v>105</v>
          </cell>
          <cell r="I620">
            <v>0</v>
          </cell>
          <cell r="J620" t="str">
            <v>個</v>
          </cell>
        </row>
        <row r="621">
          <cell r="B621" t="str">
            <v>HPF-48/62</v>
          </cell>
          <cell r="C621" t="str">
            <v>UHFﾊｲﾊﾟｽﾌｨﾙﾀ</v>
          </cell>
          <cell r="D621">
            <v>5000</v>
          </cell>
          <cell r="E621">
            <v>3100</v>
          </cell>
          <cell r="F621">
            <v>1.4999999999999999E-2</v>
          </cell>
          <cell r="H621">
            <v>1650</v>
          </cell>
          <cell r="I621">
            <v>0</v>
          </cell>
          <cell r="J621" t="str">
            <v>個</v>
          </cell>
        </row>
        <row r="622">
          <cell r="B622" t="str">
            <v>HPS-1035</v>
          </cell>
          <cell r="C622" t="str">
            <v>BSﾊｲﾊﾟｽﾌｨﾙﾀ</v>
          </cell>
          <cell r="D622">
            <v>2700</v>
          </cell>
          <cell r="E622">
            <v>1670</v>
          </cell>
          <cell r="F622">
            <v>1.4999999999999999E-2</v>
          </cell>
          <cell r="H622">
            <v>920</v>
          </cell>
          <cell r="I622">
            <v>0</v>
          </cell>
          <cell r="J622" t="str">
            <v>個</v>
          </cell>
        </row>
        <row r="623">
          <cell r="B623" t="str">
            <v>HPU-48</v>
          </cell>
          <cell r="C623" t="str">
            <v>UHF帯用ﾊｲﾊﾟｽﾌｨﾙﾀ</v>
          </cell>
          <cell r="D623">
            <v>19800</v>
          </cell>
          <cell r="E623">
            <v>12300</v>
          </cell>
          <cell r="F623">
            <v>1.4999999999999999E-2</v>
          </cell>
          <cell r="H623">
            <v>3563</v>
          </cell>
          <cell r="I623">
            <v>0</v>
          </cell>
          <cell r="J623" t="str">
            <v>個</v>
          </cell>
        </row>
        <row r="624">
          <cell r="B624" t="str">
            <v>HS-73M-B</v>
          </cell>
          <cell r="C624" t="str">
            <v>UHF､VHF/FM分波器</v>
          </cell>
          <cell r="D624">
            <v>1400</v>
          </cell>
          <cell r="E624">
            <v>870</v>
          </cell>
          <cell r="F624">
            <v>1.4999999999999999E-2</v>
          </cell>
          <cell r="H624">
            <v>460</v>
          </cell>
          <cell r="I624">
            <v>0</v>
          </cell>
          <cell r="J624" t="str">
            <v>個</v>
          </cell>
        </row>
        <row r="625">
          <cell r="B625" t="str">
            <v>HS-73VA-B</v>
          </cell>
          <cell r="C625" t="str">
            <v>UHF､VHF/FM分波器</v>
          </cell>
          <cell r="D625">
            <v>1050</v>
          </cell>
          <cell r="E625">
            <v>650</v>
          </cell>
          <cell r="F625">
            <v>1.4999999999999999E-2</v>
          </cell>
          <cell r="H625">
            <v>319</v>
          </cell>
          <cell r="I625">
            <v>0</v>
          </cell>
          <cell r="J625" t="str">
            <v>個</v>
          </cell>
        </row>
        <row r="626">
          <cell r="B626" t="str">
            <v>HS-73V-B</v>
          </cell>
          <cell r="C626" t="str">
            <v>UHF､VHF/FM分波器</v>
          </cell>
          <cell r="D626">
            <v>1500</v>
          </cell>
          <cell r="E626">
            <v>930</v>
          </cell>
          <cell r="F626">
            <v>1.4999999999999999E-2</v>
          </cell>
          <cell r="H626">
            <v>307</v>
          </cell>
          <cell r="I626">
            <v>0</v>
          </cell>
          <cell r="J626" t="str">
            <v>個</v>
          </cell>
        </row>
        <row r="627">
          <cell r="B627" t="str">
            <v>HS-7B-B</v>
          </cell>
          <cell r="C627" t="str">
            <v>CS･BS､UV/FM分波器</v>
          </cell>
          <cell r="D627">
            <v>2150</v>
          </cell>
          <cell r="E627">
            <v>1350</v>
          </cell>
          <cell r="F627">
            <v>1.4999999999999999E-2</v>
          </cell>
          <cell r="H627">
            <v>634</v>
          </cell>
          <cell r="I627">
            <v>0</v>
          </cell>
          <cell r="J627" t="str">
            <v>個</v>
          </cell>
        </row>
        <row r="628">
          <cell r="B628" t="str">
            <v>HSM-7A-B</v>
          </cell>
          <cell r="C628" t="str">
            <v>BS､UV/FM分波器</v>
          </cell>
          <cell r="D628">
            <v>2300</v>
          </cell>
          <cell r="E628">
            <v>1430</v>
          </cell>
          <cell r="F628">
            <v>1.4999999999999999E-2</v>
          </cell>
          <cell r="H628">
            <v>693</v>
          </cell>
          <cell r="I628">
            <v>0</v>
          </cell>
          <cell r="J628" t="str">
            <v>個</v>
          </cell>
        </row>
        <row r="629">
          <cell r="B629" t="str">
            <v>HSM-7B-B</v>
          </cell>
          <cell r="C629" t="str">
            <v>BS､UV/FM分波器</v>
          </cell>
          <cell r="D629">
            <v>2000</v>
          </cell>
          <cell r="E629">
            <v>1250</v>
          </cell>
          <cell r="F629">
            <v>1.4999999999999999E-2</v>
          </cell>
          <cell r="H629">
            <v>651</v>
          </cell>
          <cell r="I629">
            <v>0</v>
          </cell>
          <cell r="J629" t="str">
            <v>個</v>
          </cell>
        </row>
        <row r="630">
          <cell r="B630" t="str">
            <v>HUC-5AEY</v>
          </cell>
          <cell r="C630" t="str">
            <v>ｺﾝﾊﾞｰﾀ</v>
          </cell>
          <cell r="D630">
            <v>211000</v>
          </cell>
          <cell r="E630">
            <v>131000</v>
          </cell>
          <cell r="F630">
            <v>0.7</v>
          </cell>
          <cell r="H630">
            <v>64280</v>
          </cell>
          <cell r="I630">
            <v>0</v>
          </cell>
          <cell r="J630" t="str">
            <v>台</v>
          </cell>
        </row>
        <row r="631">
          <cell r="B631" t="str">
            <v>HW-301</v>
          </cell>
          <cell r="C631" t="str">
            <v>550MHz帯ﾌﾞｰｽﾀ</v>
          </cell>
          <cell r="D631">
            <v>15000</v>
          </cell>
          <cell r="E631">
            <v>9300</v>
          </cell>
          <cell r="F631">
            <v>0.7</v>
          </cell>
          <cell r="G631" t="str">
            <v>20dB</v>
          </cell>
          <cell r="H631">
            <v>4081</v>
          </cell>
          <cell r="I631">
            <v>0</v>
          </cell>
          <cell r="J631" t="str">
            <v>台</v>
          </cell>
        </row>
        <row r="632">
          <cell r="B632" t="str">
            <v>HW-801</v>
          </cell>
          <cell r="C632" t="str">
            <v>770MHz帯双方向ﾌﾞｰｽﾀ</v>
          </cell>
          <cell r="D632">
            <v>21000</v>
          </cell>
          <cell r="E632">
            <v>13000</v>
          </cell>
          <cell r="F632">
            <v>0.7</v>
          </cell>
          <cell r="G632" t="str">
            <v>20dB</v>
          </cell>
          <cell r="H632">
            <v>5480</v>
          </cell>
          <cell r="I632">
            <v>0</v>
          </cell>
          <cell r="J632" t="str">
            <v>台</v>
          </cell>
        </row>
        <row r="633">
          <cell r="B633" t="str">
            <v>HWB-201</v>
          </cell>
          <cell r="C633" t="str">
            <v>770MHz帯双方向ﾌﾞｰｽﾀ</v>
          </cell>
          <cell r="D633">
            <v>15000</v>
          </cell>
          <cell r="E633">
            <v>9300</v>
          </cell>
          <cell r="F633">
            <v>0.7</v>
          </cell>
          <cell r="G633" t="str">
            <v>15dB</v>
          </cell>
          <cell r="H633">
            <v>4073</v>
          </cell>
          <cell r="I633">
            <v>0</v>
          </cell>
          <cell r="J633" t="str">
            <v>台</v>
          </cell>
        </row>
        <row r="634">
          <cell r="B634" t="str">
            <v>HWB-301</v>
          </cell>
          <cell r="C634" t="str">
            <v>770MHz帯双方向ﾌﾞｰｽﾀ</v>
          </cell>
          <cell r="D634">
            <v>17000</v>
          </cell>
          <cell r="E634">
            <v>10500</v>
          </cell>
          <cell r="F634">
            <v>0.7</v>
          </cell>
          <cell r="G634" t="str">
            <v>25dB</v>
          </cell>
          <cell r="H634">
            <v>4710</v>
          </cell>
          <cell r="I634">
            <v>0</v>
          </cell>
          <cell r="J634" t="str">
            <v>台</v>
          </cell>
        </row>
        <row r="635">
          <cell r="B635" t="str">
            <v>IBA-3Y</v>
          </cell>
          <cell r="C635" t="str">
            <v>250MHzCATV用ﾌﾞｰｽﾀ</v>
          </cell>
          <cell r="D635">
            <v>301000</v>
          </cell>
          <cell r="E635">
            <v>187000</v>
          </cell>
          <cell r="F635">
            <v>0.7</v>
          </cell>
          <cell r="G635" t="str">
            <v>E3形 TCV規格相当品</v>
          </cell>
          <cell r="H635">
            <v>60358</v>
          </cell>
          <cell r="I635">
            <v>0</v>
          </cell>
          <cell r="J635" t="str">
            <v>台</v>
          </cell>
        </row>
        <row r="636">
          <cell r="B636" t="str">
            <v>IDA-1Y</v>
          </cell>
          <cell r="C636" t="str">
            <v>250MHzCATV用ﾌﾞｰｽﾀ</v>
          </cell>
          <cell r="D636">
            <v>266000</v>
          </cell>
          <cell r="E636">
            <v>165000</v>
          </cell>
          <cell r="F636">
            <v>0.7</v>
          </cell>
          <cell r="G636" t="str">
            <v>E3形 TCV規格相当品</v>
          </cell>
          <cell r="H636">
            <v>85225</v>
          </cell>
          <cell r="I636">
            <v>0</v>
          </cell>
          <cell r="J636" t="str">
            <v>台</v>
          </cell>
        </row>
        <row r="637">
          <cell r="B637" t="str">
            <v>KAL12-412</v>
          </cell>
          <cell r="C637" t="str">
            <v>VHFﾊｲﾁｬﾝﾈﾙ用ｱﾝﾃﾅ</v>
          </cell>
          <cell r="D637">
            <v>20000</v>
          </cell>
          <cell r="E637">
            <v>12400</v>
          </cell>
          <cell r="F637">
            <v>0.85</v>
          </cell>
          <cell r="G637" t="str">
            <v>12EL</v>
          </cell>
          <cell r="H637">
            <v>6125</v>
          </cell>
          <cell r="I637">
            <v>0</v>
          </cell>
          <cell r="J637" t="str">
            <v>本</v>
          </cell>
        </row>
        <row r="638">
          <cell r="B638" t="str">
            <v>KAL12-A</v>
          </cell>
          <cell r="C638" t="str">
            <v>VHFｵｰﾙﾁｬﾝﾈﾙ用ｱﾝﾃﾅ</v>
          </cell>
          <cell r="D638">
            <v>20000</v>
          </cell>
          <cell r="E638">
            <v>12400</v>
          </cell>
          <cell r="F638">
            <v>0.85</v>
          </cell>
          <cell r="G638" t="str">
            <v>12EL</v>
          </cell>
          <cell r="H638">
            <v>6297</v>
          </cell>
          <cell r="I638">
            <v>0</v>
          </cell>
          <cell r="J638" t="str">
            <v>本</v>
          </cell>
        </row>
        <row r="639">
          <cell r="B639" t="str">
            <v>KAL25-UA</v>
          </cell>
          <cell r="C639" t="str">
            <v>UHFｵｰﾙﾁｬﾝﾈﾙ用ｱﾝﾃﾅ</v>
          </cell>
          <cell r="D639">
            <v>14000</v>
          </cell>
          <cell r="E639">
            <v>8680</v>
          </cell>
          <cell r="F639">
            <v>0.85</v>
          </cell>
          <cell r="G639" t="str">
            <v>20EL</v>
          </cell>
          <cell r="H639">
            <v>3648</v>
          </cell>
          <cell r="I639">
            <v>0</v>
          </cell>
          <cell r="J639" t="str">
            <v>本</v>
          </cell>
        </row>
        <row r="640">
          <cell r="B640" t="str">
            <v>KAL25-ULM</v>
          </cell>
          <cell r="C640" t="str">
            <v>UHFﾛｰ･ﾐﾄﾞﾙch用ｱﾝﾃﾅ</v>
          </cell>
          <cell r="D640">
            <v>13900</v>
          </cell>
          <cell r="E640">
            <v>8600</v>
          </cell>
          <cell r="F640">
            <v>0.85</v>
          </cell>
          <cell r="G640" t="str">
            <v>20EL</v>
          </cell>
          <cell r="H640">
            <v>3724</v>
          </cell>
          <cell r="I640">
            <v>0</v>
          </cell>
          <cell r="J640" t="str">
            <v>本</v>
          </cell>
        </row>
        <row r="641">
          <cell r="B641" t="str">
            <v>KAL5-F3</v>
          </cell>
          <cell r="C641" t="str">
            <v>FM/VHFﾛｰch用ｱﾝﾃﾅ</v>
          </cell>
          <cell r="D641">
            <v>13900</v>
          </cell>
          <cell r="E641">
            <v>8600</v>
          </cell>
          <cell r="F641">
            <v>0.85</v>
          </cell>
          <cell r="G641" t="str">
            <v>5EL</v>
          </cell>
          <cell r="H641">
            <v>4137</v>
          </cell>
          <cell r="I641">
            <v>0</v>
          </cell>
          <cell r="J641" t="str">
            <v>本</v>
          </cell>
        </row>
        <row r="642">
          <cell r="B642" t="str">
            <v>KAL5-FM</v>
          </cell>
          <cell r="C642" t="str">
            <v>FMｱﾝﾃﾅ</v>
          </cell>
          <cell r="D642">
            <v>13900</v>
          </cell>
          <cell r="E642">
            <v>8600</v>
          </cell>
          <cell r="F642">
            <v>0.85</v>
          </cell>
          <cell r="G642" t="str">
            <v>5EL</v>
          </cell>
          <cell r="H642">
            <v>4193</v>
          </cell>
          <cell r="I642">
            <v>0</v>
          </cell>
          <cell r="J642" t="str">
            <v>本</v>
          </cell>
        </row>
        <row r="643">
          <cell r="B643" t="str">
            <v>KAL8-412</v>
          </cell>
          <cell r="C643" t="str">
            <v>VHFﾊｲﾁｬﾝﾈﾙ用ｱﾝﾃﾅ</v>
          </cell>
          <cell r="D643">
            <v>16000</v>
          </cell>
          <cell r="E643">
            <v>9900</v>
          </cell>
          <cell r="F643">
            <v>0.85</v>
          </cell>
          <cell r="G643" t="str">
            <v>8EL</v>
          </cell>
          <cell r="H643">
            <v>4565</v>
          </cell>
          <cell r="I643">
            <v>0</v>
          </cell>
          <cell r="J643" t="str">
            <v>本</v>
          </cell>
        </row>
        <row r="644">
          <cell r="B644" t="str">
            <v>KAL8-A</v>
          </cell>
          <cell r="C644" t="str">
            <v>VHFｵｰﾙﾁｬﾝﾈﾙ用ｱﾝﾃﾅ</v>
          </cell>
          <cell r="D644">
            <v>16000</v>
          </cell>
          <cell r="E644">
            <v>9900</v>
          </cell>
          <cell r="F644">
            <v>0.85</v>
          </cell>
          <cell r="G644" t="str">
            <v>8EL</v>
          </cell>
          <cell r="H644">
            <v>5043</v>
          </cell>
          <cell r="I644">
            <v>0</v>
          </cell>
          <cell r="J644" t="str">
            <v>本</v>
          </cell>
        </row>
        <row r="645">
          <cell r="B645" t="str">
            <v>KAL8-F3</v>
          </cell>
          <cell r="C645" t="str">
            <v>FM/VHFﾛｰch用ｱﾝﾃﾅ</v>
          </cell>
          <cell r="D645">
            <v>20000</v>
          </cell>
          <cell r="E645">
            <v>12400</v>
          </cell>
          <cell r="F645">
            <v>0.85</v>
          </cell>
          <cell r="G645" t="str">
            <v>8EL</v>
          </cell>
          <cell r="H645">
            <v>5807</v>
          </cell>
          <cell r="I645">
            <v>0</v>
          </cell>
          <cell r="J645" t="str">
            <v>本</v>
          </cell>
        </row>
        <row r="646">
          <cell r="B646" t="str">
            <v>KAL8-FM</v>
          </cell>
          <cell r="C646" t="str">
            <v>FMｱﾝﾃﾅ</v>
          </cell>
          <cell r="D646">
            <v>20000</v>
          </cell>
          <cell r="E646">
            <v>12400</v>
          </cell>
          <cell r="F646">
            <v>0.85</v>
          </cell>
          <cell r="G646" t="str">
            <v>8EL</v>
          </cell>
          <cell r="H646">
            <v>5902</v>
          </cell>
          <cell r="I646">
            <v>0</v>
          </cell>
          <cell r="J646" t="str">
            <v>本</v>
          </cell>
        </row>
        <row r="647">
          <cell r="B647" t="str">
            <v>KALH-R</v>
          </cell>
          <cell r="C647" t="str">
            <v>AMﾗｼﾞｵ帯用ﾎｲｯﾌﾟｱﾝﾃﾅ</v>
          </cell>
          <cell r="D647">
            <v>17100</v>
          </cell>
          <cell r="E647">
            <v>10600</v>
          </cell>
          <cell r="F647">
            <v>0.85</v>
          </cell>
          <cell r="H647">
            <v>5770</v>
          </cell>
          <cell r="I647">
            <v>0</v>
          </cell>
          <cell r="J647" t="str">
            <v>本</v>
          </cell>
        </row>
        <row r="648">
          <cell r="B648" t="str">
            <v>KCS-501</v>
          </cell>
          <cell r="C648" t="str">
            <v>CS/BS-IF帯用ﾌﾞｰｽﾀ</v>
          </cell>
          <cell r="D648">
            <v>163000</v>
          </cell>
          <cell r="E648">
            <v>101000</v>
          </cell>
          <cell r="F648">
            <v>0.7</v>
          </cell>
          <cell r="G648" t="str">
            <v>CS･BS-1</v>
          </cell>
          <cell r="H648">
            <v>22042</v>
          </cell>
          <cell r="I648">
            <v>0</v>
          </cell>
          <cell r="J648" t="str">
            <v>台</v>
          </cell>
        </row>
        <row r="649">
          <cell r="B649" t="str">
            <v>KRW-301</v>
          </cell>
          <cell r="C649" t="str">
            <v>450MHz帯ﾌﾞｰｽﾀ</v>
          </cell>
          <cell r="D649">
            <v>195000</v>
          </cell>
          <cell r="E649">
            <v>121000</v>
          </cell>
          <cell r="F649">
            <v>0.7</v>
          </cell>
          <cell r="G649" t="str">
            <v>CT-1</v>
          </cell>
          <cell r="H649">
            <v>29714</v>
          </cell>
          <cell r="I649">
            <v>0</v>
          </cell>
          <cell r="J649" t="str">
            <v>台</v>
          </cell>
        </row>
        <row r="650">
          <cell r="B650" t="str">
            <v>KRW-401</v>
          </cell>
          <cell r="C650" t="str">
            <v>450MHz帯ﾌﾞｰｽﾀ</v>
          </cell>
          <cell r="D650">
            <v>175000</v>
          </cell>
          <cell r="E650">
            <v>109000</v>
          </cell>
          <cell r="F650">
            <v>0.7</v>
          </cell>
          <cell r="G650" t="str">
            <v>CD-1</v>
          </cell>
          <cell r="H650">
            <v>28148</v>
          </cell>
          <cell r="I650">
            <v>0</v>
          </cell>
          <cell r="J650" t="str">
            <v>台</v>
          </cell>
        </row>
        <row r="651">
          <cell r="B651" t="str">
            <v>KRW-501</v>
          </cell>
          <cell r="C651" t="str">
            <v>450MHz帯ﾌﾞｰｽﾀ</v>
          </cell>
          <cell r="D651">
            <v>250000</v>
          </cell>
          <cell r="E651">
            <v>155000</v>
          </cell>
          <cell r="F651">
            <v>0.7</v>
          </cell>
          <cell r="G651" t="str">
            <v>CD-2</v>
          </cell>
          <cell r="H651">
            <v>65059</v>
          </cell>
          <cell r="I651">
            <v>0</v>
          </cell>
          <cell r="J651" t="str">
            <v>台</v>
          </cell>
        </row>
        <row r="652">
          <cell r="B652" t="str">
            <v>KRW-801</v>
          </cell>
          <cell r="C652" t="str">
            <v>770MHz帯双方向ﾌﾞｰｽﾀ</v>
          </cell>
          <cell r="D652">
            <v>270000</v>
          </cell>
          <cell r="E652">
            <v>167000</v>
          </cell>
          <cell r="F652">
            <v>0.7</v>
          </cell>
          <cell r="G652" t="str">
            <v>CATV-1</v>
          </cell>
          <cell r="H652">
            <v>43566</v>
          </cell>
          <cell r="I652">
            <v>0</v>
          </cell>
          <cell r="J652" t="str">
            <v>台</v>
          </cell>
        </row>
        <row r="653">
          <cell r="B653" t="str">
            <v>KSM-501A</v>
          </cell>
          <cell r="C653" t="str">
            <v>BS･U･V/FMﾌﾞｰｽﾀ</v>
          </cell>
          <cell r="D653">
            <v>210000</v>
          </cell>
          <cell r="E653">
            <v>130000</v>
          </cell>
          <cell r="F653">
            <v>0.7</v>
          </cell>
          <cell r="G653" t="str">
            <v>BS･UV-1</v>
          </cell>
          <cell r="H653">
            <v>32189</v>
          </cell>
          <cell r="I653">
            <v>0</v>
          </cell>
          <cell r="J653" t="str">
            <v>台</v>
          </cell>
        </row>
        <row r="654">
          <cell r="B654" t="str">
            <v>KWS-801</v>
          </cell>
          <cell r="C654" t="str">
            <v>CS･BS･770MHz帯ﾌﾞｰｽﾀ</v>
          </cell>
          <cell r="D654">
            <v>300000</v>
          </cell>
          <cell r="E654">
            <v>186000</v>
          </cell>
          <cell r="F654">
            <v>0.7</v>
          </cell>
          <cell r="G654" t="str">
            <v>CATV･CS･BS-1</v>
          </cell>
          <cell r="H654">
            <v>53964</v>
          </cell>
          <cell r="I654">
            <v>0</v>
          </cell>
          <cell r="J654" t="str">
            <v>台</v>
          </cell>
        </row>
        <row r="655">
          <cell r="B655" t="str">
            <v>LC-1</v>
          </cell>
          <cell r="C655" t="str">
            <v>ｲﾝｼｭﾚｰﾀ</v>
          </cell>
          <cell r="D655">
            <v>90</v>
          </cell>
          <cell r="E655">
            <v>56</v>
          </cell>
          <cell r="G655" t="str">
            <v>ﾊﾞﾝﾄﾞ式</v>
          </cell>
          <cell r="H655">
            <v>30</v>
          </cell>
          <cell r="I655">
            <v>0</v>
          </cell>
          <cell r="J655" t="str">
            <v>個</v>
          </cell>
        </row>
        <row r="656">
          <cell r="B656" t="str">
            <v>LC-123-B</v>
          </cell>
          <cell r="C656" t="str">
            <v>ｲﾝｼｭﾚｰﾀｾｯﾄ</v>
          </cell>
          <cell r="D656">
            <v>450</v>
          </cell>
          <cell r="E656">
            <v>280</v>
          </cell>
          <cell r="H656">
            <v>195</v>
          </cell>
          <cell r="I656">
            <v>0</v>
          </cell>
          <cell r="J656" t="str">
            <v>個</v>
          </cell>
        </row>
        <row r="657">
          <cell r="B657" t="str">
            <v>LC-1-B</v>
          </cell>
          <cell r="C657" t="str">
            <v>ｲﾝｼｭﾚｰﾀ</v>
          </cell>
          <cell r="D657">
            <v>550</v>
          </cell>
          <cell r="E657">
            <v>340</v>
          </cell>
          <cell r="H657">
            <v>240</v>
          </cell>
          <cell r="I657">
            <v>0</v>
          </cell>
          <cell r="J657" t="str">
            <v>個</v>
          </cell>
        </row>
        <row r="658">
          <cell r="B658" t="str">
            <v>LC-2</v>
          </cell>
          <cell r="C658" t="str">
            <v>ｲﾝｼｭﾚｰﾀ</v>
          </cell>
          <cell r="D658">
            <v>45</v>
          </cell>
          <cell r="E658">
            <v>28</v>
          </cell>
          <cell r="G658" t="str">
            <v>ﾊﾞﾝﾄﾞ式</v>
          </cell>
          <cell r="H658">
            <v>16</v>
          </cell>
          <cell r="I658">
            <v>0</v>
          </cell>
          <cell r="J658" t="str">
            <v>個</v>
          </cell>
        </row>
        <row r="659">
          <cell r="B659" t="str">
            <v>LC-2-B</v>
          </cell>
          <cell r="C659" t="str">
            <v>ｲﾝｼｭﾚｰﾀ</v>
          </cell>
          <cell r="D659">
            <v>500</v>
          </cell>
          <cell r="E659">
            <v>310</v>
          </cell>
          <cell r="H659">
            <v>190</v>
          </cell>
          <cell r="I659">
            <v>0</v>
          </cell>
          <cell r="J659" t="str">
            <v>個</v>
          </cell>
        </row>
        <row r="660">
          <cell r="B660" t="str">
            <v>LC-3</v>
          </cell>
          <cell r="C660" t="str">
            <v>ｸﾗﾝﾌﾟ</v>
          </cell>
          <cell r="D660">
            <v>15</v>
          </cell>
          <cell r="E660">
            <v>9</v>
          </cell>
          <cell r="H660">
            <v>5</v>
          </cell>
          <cell r="I660">
            <v>0</v>
          </cell>
          <cell r="J660" t="str">
            <v>個</v>
          </cell>
        </row>
        <row r="661">
          <cell r="B661" t="str">
            <v>LC-3-B</v>
          </cell>
          <cell r="C661" t="str">
            <v>ｸﾗﾝﾌﾟ</v>
          </cell>
          <cell r="D661">
            <v>380</v>
          </cell>
          <cell r="E661">
            <v>240</v>
          </cell>
          <cell r="H661">
            <v>150</v>
          </cell>
          <cell r="I661">
            <v>0</v>
          </cell>
          <cell r="J661" t="str">
            <v>個</v>
          </cell>
        </row>
        <row r="662">
          <cell r="B662" t="str">
            <v>LC-4</v>
          </cell>
          <cell r="C662" t="str">
            <v>ｲﾝｼｭﾚｰﾀ</v>
          </cell>
          <cell r="D662">
            <v>130</v>
          </cell>
          <cell r="E662">
            <v>80</v>
          </cell>
          <cell r="G662" t="str">
            <v>瓦用</v>
          </cell>
          <cell r="H662">
            <v>50</v>
          </cell>
          <cell r="I662">
            <v>0</v>
          </cell>
          <cell r="J662" t="str">
            <v>個</v>
          </cell>
        </row>
        <row r="663">
          <cell r="B663" t="str">
            <v>LC-40A</v>
          </cell>
          <cell r="C663" t="str">
            <v>ｲﾝｼｭﾚｰﾀ</v>
          </cell>
          <cell r="D663">
            <v>480</v>
          </cell>
          <cell r="E663">
            <v>300</v>
          </cell>
          <cell r="F663">
            <v>2E-3</v>
          </cell>
          <cell r="G663" t="str">
            <v>40A用</v>
          </cell>
          <cell r="H663">
            <v>150</v>
          </cell>
          <cell r="I663">
            <v>0</v>
          </cell>
          <cell r="J663" t="str">
            <v>個</v>
          </cell>
        </row>
        <row r="664">
          <cell r="B664" t="str">
            <v>LC-4-B</v>
          </cell>
          <cell r="C664" t="str">
            <v>ｲﾝｼｭﾚｰﾀ</v>
          </cell>
          <cell r="D664">
            <v>680</v>
          </cell>
          <cell r="E664">
            <v>420</v>
          </cell>
          <cell r="H664">
            <v>250</v>
          </cell>
          <cell r="I664">
            <v>0</v>
          </cell>
          <cell r="J664" t="str">
            <v>個</v>
          </cell>
        </row>
        <row r="665">
          <cell r="B665" t="str">
            <v>LC-50A</v>
          </cell>
          <cell r="C665" t="str">
            <v>ｲﾝｼｭﾚｰﾀ</v>
          </cell>
          <cell r="D665">
            <v>560</v>
          </cell>
          <cell r="E665">
            <v>350</v>
          </cell>
          <cell r="F665">
            <v>2E-3</v>
          </cell>
          <cell r="G665" t="str">
            <v>50A用</v>
          </cell>
          <cell r="H665">
            <v>182</v>
          </cell>
          <cell r="I665">
            <v>0</v>
          </cell>
          <cell r="J665" t="str">
            <v>個</v>
          </cell>
        </row>
        <row r="666">
          <cell r="B666" t="str">
            <v>LGM-401A</v>
          </cell>
          <cell r="C666" t="str">
            <v>UHF･VHFﾌﾞｰｽﾀ</v>
          </cell>
          <cell r="D666">
            <v>26000</v>
          </cell>
          <cell r="E666">
            <v>16100</v>
          </cell>
          <cell r="F666">
            <v>0.7</v>
          </cell>
          <cell r="G666" t="str">
            <v>35dB</v>
          </cell>
          <cell r="H666">
            <v>6278</v>
          </cell>
          <cell r="I666">
            <v>0</v>
          </cell>
          <cell r="J666" t="str">
            <v>台</v>
          </cell>
        </row>
        <row r="667">
          <cell r="B667" t="str">
            <v>LPF-13/42</v>
          </cell>
          <cell r="C667" t="str">
            <v>UHF帯用ﾛｰﾊﾟｽﾌｨﾙﾀ</v>
          </cell>
          <cell r="D667">
            <v>5000</v>
          </cell>
          <cell r="E667">
            <v>3100</v>
          </cell>
          <cell r="F667">
            <v>1.4999999999999999E-2</v>
          </cell>
          <cell r="H667">
            <v>1197</v>
          </cell>
          <cell r="I667">
            <v>0</v>
          </cell>
          <cell r="J667" t="str">
            <v>個</v>
          </cell>
        </row>
        <row r="668">
          <cell r="B668" t="str">
            <v>LPU-42</v>
          </cell>
          <cell r="C668" t="str">
            <v>UHF帯用ﾛｰﾊﾟｽﾌｨﾙﾀ</v>
          </cell>
          <cell r="D668">
            <v>19800</v>
          </cell>
          <cell r="E668">
            <v>12300</v>
          </cell>
          <cell r="F668">
            <v>1.4999999999999999E-2</v>
          </cell>
          <cell r="H668">
            <v>3639</v>
          </cell>
          <cell r="I668">
            <v>0</v>
          </cell>
          <cell r="J668" t="str">
            <v>個</v>
          </cell>
        </row>
        <row r="669">
          <cell r="B669" t="str">
            <v>LSM-301A</v>
          </cell>
          <cell r="C669" t="str">
            <v>BS･U･V/FMﾌﾞｰｽﾀ</v>
          </cell>
          <cell r="D669">
            <v>38000</v>
          </cell>
          <cell r="E669">
            <v>23600</v>
          </cell>
          <cell r="F669">
            <v>0.7</v>
          </cell>
          <cell r="G669" t="str">
            <v>30dB</v>
          </cell>
          <cell r="H669">
            <v>7448</v>
          </cell>
          <cell r="I669">
            <v>0</v>
          </cell>
          <cell r="J669" t="str">
            <v>台</v>
          </cell>
        </row>
        <row r="670">
          <cell r="B670" t="str">
            <v>LSU-301A</v>
          </cell>
          <cell r="C670" t="str">
            <v>BS･UHFﾌﾞｰｽﾀ</v>
          </cell>
          <cell r="D670">
            <v>35000</v>
          </cell>
          <cell r="E670">
            <v>21700</v>
          </cell>
          <cell r="F670">
            <v>0.7</v>
          </cell>
          <cell r="G670" t="str">
            <v>30dB</v>
          </cell>
          <cell r="H670">
            <v>6804</v>
          </cell>
          <cell r="I670">
            <v>0</v>
          </cell>
          <cell r="J670" t="str">
            <v>台</v>
          </cell>
        </row>
        <row r="671">
          <cell r="B671" t="str">
            <v>LWB-201</v>
          </cell>
          <cell r="C671" t="str">
            <v>770MHz帯双方向ﾌﾞｰｽﾀ</v>
          </cell>
          <cell r="D671">
            <v>18000</v>
          </cell>
          <cell r="E671">
            <v>11200</v>
          </cell>
          <cell r="F671">
            <v>0.7</v>
          </cell>
          <cell r="G671" t="str">
            <v>15dB</v>
          </cell>
          <cell r="H671">
            <v>4000</v>
          </cell>
          <cell r="I671">
            <v>0</v>
          </cell>
          <cell r="J671" t="str">
            <v>台</v>
          </cell>
        </row>
        <row r="672">
          <cell r="B672" t="str">
            <v>LWB-301</v>
          </cell>
          <cell r="C672" t="str">
            <v>770MHz帯双方向ﾌﾞｰｽﾀ</v>
          </cell>
          <cell r="D672">
            <v>20000</v>
          </cell>
          <cell r="E672">
            <v>12400</v>
          </cell>
          <cell r="F672">
            <v>0.7</v>
          </cell>
          <cell r="G672" t="str">
            <v>25dB</v>
          </cell>
          <cell r="H672">
            <v>4445</v>
          </cell>
          <cell r="I672">
            <v>0</v>
          </cell>
          <cell r="J672" t="str">
            <v>台</v>
          </cell>
        </row>
        <row r="673">
          <cell r="B673" t="str">
            <v>M-3AEYN</v>
          </cell>
          <cell r="C673" t="str">
            <v>UHF･VHF/FMﾌﾞｰｽﾀ</v>
          </cell>
          <cell r="D673">
            <v>85700</v>
          </cell>
          <cell r="E673">
            <v>53100</v>
          </cell>
          <cell r="F673">
            <v>0.7</v>
          </cell>
          <cell r="G673" t="str">
            <v>25dB</v>
          </cell>
          <cell r="H673">
            <v>20283</v>
          </cell>
          <cell r="I673">
            <v>0</v>
          </cell>
          <cell r="J673" t="str">
            <v>台</v>
          </cell>
        </row>
        <row r="674">
          <cell r="B674" t="str">
            <v>M-4AE-1</v>
          </cell>
          <cell r="C674" t="str">
            <v>UHF･VHFﾌﾞｰｽﾀ</v>
          </cell>
          <cell r="D674">
            <v>35700</v>
          </cell>
          <cell r="E674">
            <v>22100</v>
          </cell>
          <cell r="F674">
            <v>0.7</v>
          </cell>
          <cell r="G674" t="str">
            <v>35dB</v>
          </cell>
          <cell r="H674">
            <v>11415</v>
          </cell>
          <cell r="I674">
            <v>0</v>
          </cell>
          <cell r="J674" t="str">
            <v>台</v>
          </cell>
        </row>
        <row r="675">
          <cell r="B675" t="str">
            <v>M-4AEK-4</v>
          </cell>
          <cell r="C675" t="str">
            <v>UHF･VHF/FMﾌﾞｰｽﾀ</v>
          </cell>
          <cell r="D675">
            <v>123000</v>
          </cell>
          <cell r="E675">
            <v>76300</v>
          </cell>
          <cell r="F675">
            <v>0.7</v>
          </cell>
          <cell r="G675" t="str">
            <v>35dB</v>
          </cell>
          <cell r="H675">
            <v>20307</v>
          </cell>
          <cell r="I675">
            <v>0</v>
          </cell>
          <cell r="J675" t="str">
            <v>台</v>
          </cell>
        </row>
        <row r="676">
          <cell r="B676" t="str">
            <v>M-4AEK-5</v>
          </cell>
          <cell r="C676" t="str">
            <v>UHF･VHF/FMﾌﾞｰｽﾀ</v>
          </cell>
          <cell r="D676">
            <v>163000</v>
          </cell>
          <cell r="E676">
            <v>101000</v>
          </cell>
          <cell r="F676">
            <v>0.7</v>
          </cell>
          <cell r="G676" t="str">
            <v>UV-2</v>
          </cell>
          <cell r="H676">
            <v>19614</v>
          </cell>
          <cell r="I676">
            <v>0</v>
          </cell>
          <cell r="J676" t="str">
            <v>台</v>
          </cell>
        </row>
        <row r="677">
          <cell r="B677" t="str">
            <v>M-5AEYCN</v>
          </cell>
          <cell r="C677" t="str">
            <v>UHF･VHF/FMﾌﾞｰｽﾀ</v>
          </cell>
          <cell r="D677">
            <v>102000</v>
          </cell>
          <cell r="E677">
            <v>63200</v>
          </cell>
          <cell r="F677">
            <v>0.7</v>
          </cell>
          <cell r="G677" t="str">
            <v>40dB</v>
          </cell>
          <cell r="H677">
            <v>22005</v>
          </cell>
          <cell r="I677">
            <v>0</v>
          </cell>
          <cell r="J677" t="str">
            <v>台</v>
          </cell>
        </row>
        <row r="678">
          <cell r="B678" t="str">
            <v>M-5AEYN</v>
          </cell>
          <cell r="C678" t="str">
            <v>UHF･VHF/FMﾌﾞｰｽﾀ</v>
          </cell>
          <cell r="D678">
            <v>98900</v>
          </cell>
          <cell r="E678">
            <v>61300</v>
          </cell>
          <cell r="F678">
            <v>0.7</v>
          </cell>
          <cell r="G678" t="str">
            <v>40dB</v>
          </cell>
          <cell r="H678">
            <v>20405</v>
          </cell>
          <cell r="I678">
            <v>0</v>
          </cell>
          <cell r="J678" t="str">
            <v>台</v>
          </cell>
        </row>
        <row r="679">
          <cell r="B679" t="str">
            <v>MAK100-15</v>
          </cell>
          <cell r="C679" t="str">
            <v>ｱﾝｶ</v>
          </cell>
          <cell r="D679">
            <v>16700</v>
          </cell>
          <cell r="E679">
            <v>12500</v>
          </cell>
          <cell r="H679">
            <v>7480</v>
          </cell>
          <cell r="I679">
            <v>1</v>
          </cell>
          <cell r="J679" t="str">
            <v>個</v>
          </cell>
        </row>
        <row r="680">
          <cell r="B680" t="str">
            <v>MAK20-65</v>
          </cell>
          <cell r="C680" t="str">
            <v>ｱﾝｶ</v>
          </cell>
          <cell r="D680">
            <v>7100</v>
          </cell>
          <cell r="E680">
            <v>5300</v>
          </cell>
          <cell r="H680">
            <v>2781</v>
          </cell>
          <cell r="I680">
            <v>1</v>
          </cell>
          <cell r="J680" t="str">
            <v>個</v>
          </cell>
        </row>
        <row r="681">
          <cell r="B681" t="str">
            <v>MAK20-65S</v>
          </cell>
          <cell r="C681" t="str">
            <v>ｱﾝｶ</v>
          </cell>
          <cell r="D681">
            <v>78700</v>
          </cell>
          <cell r="E681">
            <v>59000</v>
          </cell>
          <cell r="G681" t="str">
            <v>ｽﾃﾝﾚｽ</v>
          </cell>
          <cell r="H681">
            <v>16290</v>
          </cell>
          <cell r="I681">
            <v>1</v>
          </cell>
          <cell r="J681" t="str">
            <v>個</v>
          </cell>
        </row>
        <row r="682">
          <cell r="B682" t="str">
            <v>MAK27-82Y</v>
          </cell>
          <cell r="C682" t="str">
            <v>ｱﾝｶ</v>
          </cell>
          <cell r="D682">
            <v>8000</v>
          </cell>
          <cell r="E682">
            <v>6000</v>
          </cell>
          <cell r="H682">
            <v>3200</v>
          </cell>
          <cell r="I682">
            <v>1</v>
          </cell>
          <cell r="J682" t="str">
            <v>個</v>
          </cell>
        </row>
        <row r="683">
          <cell r="B683" t="str">
            <v>MAK27-82YS</v>
          </cell>
          <cell r="C683" t="str">
            <v>ｱﾝｶ</v>
          </cell>
          <cell r="D683">
            <v>88000</v>
          </cell>
          <cell r="E683">
            <v>66000</v>
          </cell>
          <cell r="G683" t="str">
            <v>ｽﾃﾝﾚｽ</v>
          </cell>
          <cell r="H683">
            <v>19137</v>
          </cell>
          <cell r="I683">
            <v>1</v>
          </cell>
          <cell r="J683" t="str">
            <v>個</v>
          </cell>
        </row>
        <row r="684">
          <cell r="B684" t="str">
            <v>MAK37-78Y</v>
          </cell>
          <cell r="C684" t="str">
            <v>ｱﾝｶ</v>
          </cell>
          <cell r="D684">
            <v>0</v>
          </cell>
          <cell r="E684">
            <v>40300</v>
          </cell>
          <cell r="H684">
            <v>22500</v>
          </cell>
          <cell r="I684">
            <v>1</v>
          </cell>
          <cell r="J684" t="str">
            <v>個</v>
          </cell>
        </row>
        <row r="685">
          <cell r="B685" t="str">
            <v>MC-101W</v>
          </cell>
          <cell r="C685" t="str">
            <v>ｱｯﾌﾟｺﾝﾊﾞｰﾀ</v>
          </cell>
          <cell r="D685">
            <v>16500</v>
          </cell>
          <cell r="E685">
            <v>10200</v>
          </cell>
          <cell r="F685">
            <v>0.7</v>
          </cell>
          <cell r="H685">
            <v>5490</v>
          </cell>
          <cell r="I685">
            <v>0</v>
          </cell>
          <cell r="J685" t="str">
            <v>台</v>
          </cell>
        </row>
        <row r="686">
          <cell r="B686" t="str">
            <v>MC-1SEW</v>
          </cell>
          <cell r="C686" t="str">
            <v>ｱｯﾌﾟｺﾝﾊﾞｰﾀ</v>
          </cell>
          <cell r="D686">
            <v>14300</v>
          </cell>
          <cell r="E686">
            <v>8850</v>
          </cell>
          <cell r="F686">
            <v>0.7</v>
          </cell>
          <cell r="H686">
            <v>3906</v>
          </cell>
          <cell r="I686">
            <v>0</v>
          </cell>
          <cell r="J686" t="str">
            <v>台</v>
          </cell>
        </row>
        <row r="687">
          <cell r="B687" t="str">
            <v>MC-2SEW</v>
          </cell>
          <cell r="C687" t="str">
            <v>ｱｯﾌﾟｺﾝﾊﾞｰﾀ</v>
          </cell>
          <cell r="D687">
            <v>20900</v>
          </cell>
          <cell r="E687">
            <v>13000</v>
          </cell>
          <cell r="F687">
            <v>0.7</v>
          </cell>
          <cell r="H687">
            <v>6375</v>
          </cell>
          <cell r="I687">
            <v>0</v>
          </cell>
          <cell r="J687" t="str">
            <v>台</v>
          </cell>
        </row>
        <row r="688">
          <cell r="B688" t="str">
            <v>MCM-201</v>
          </cell>
          <cell r="C688" t="str">
            <v>CS･BS/UV混合分波器</v>
          </cell>
          <cell r="D688">
            <v>6700</v>
          </cell>
          <cell r="E688">
            <v>4150</v>
          </cell>
          <cell r="F688">
            <v>0.23</v>
          </cell>
          <cell r="G688" t="str">
            <v>屋内用</v>
          </cell>
          <cell r="H688">
            <v>1103</v>
          </cell>
          <cell r="I688">
            <v>0</v>
          </cell>
          <cell r="J688" t="str">
            <v>個</v>
          </cell>
        </row>
        <row r="689">
          <cell r="B689" t="str">
            <v>MSM-7WC</v>
          </cell>
          <cell r="C689" t="str">
            <v>BS/UV･HF混合分波器</v>
          </cell>
          <cell r="D689">
            <v>8400</v>
          </cell>
          <cell r="E689">
            <v>5200</v>
          </cell>
          <cell r="F689">
            <v>0.23</v>
          </cell>
          <cell r="G689" t="str">
            <v>屋外用</v>
          </cell>
          <cell r="H689">
            <v>2190</v>
          </cell>
          <cell r="I689">
            <v>0</v>
          </cell>
          <cell r="J689" t="str">
            <v>個</v>
          </cell>
        </row>
        <row r="690">
          <cell r="B690" t="str">
            <v>MCP-25N</v>
          </cell>
          <cell r="C690" t="str">
            <v>ﾏｽﾄｶｯﾌﾟﾘﾝｸﾞ</v>
          </cell>
          <cell r="D690">
            <v>280</v>
          </cell>
          <cell r="E690">
            <v>170</v>
          </cell>
          <cell r="F690">
            <v>1.4999999999999999E-2</v>
          </cell>
          <cell r="H690">
            <v>100</v>
          </cell>
          <cell r="I690">
            <v>0</v>
          </cell>
          <cell r="J690" t="str">
            <v>個</v>
          </cell>
        </row>
        <row r="691">
          <cell r="B691" t="str">
            <v>MCP-25N-B</v>
          </cell>
          <cell r="C691" t="str">
            <v>ﾏｽﾄｶｯﾌﾟﾘﾝｸﾞ</v>
          </cell>
          <cell r="D691">
            <v>310</v>
          </cell>
          <cell r="E691">
            <v>190</v>
          </cell>
          <cell r="F691">
            <v>1.4999999999999999E-2</v>
          </cell>
          <cell r="H691">
            <v>122</v>
          </cell>
          <cell r="I691">
            <v>0</v>
          </cell>
          <cell r="J691" t="str">
            <v>個</v>
          </cell>
        </row>
        <row r="692">
          <cell r="B692" t="str">
            <v>MCP-32N</v>
          </cell>
          <cell r="C692" t="str">
            <v>ﾏｽﾄｶｯﾌﾟﾘﾝｸﾞ</v>
          </cell>
          <cell r="D692">
            <v>370</v>
          </cell>
          <cell r="E692">
            <v>230</v>
          </cell>
          <cell r="F692">
            <v>1.4999999999999999E-2</v>
          </cell>
          <cell r="H692">
            <v>140</v>
          </cell>
          <cell r="I692">
            <v>0</v>
          </cell>
          <cell r="J692" t="str">
            <v>個</v>
          </cell>
        </row>
        <row r="693">
          <cell r="B693" t="str">
            <v>MCP-32N-B</v>
          </cell>
          <cell r="C693" t="str">
            <v>ﾏｽﾄｶｯﾌﾟﾘﾝｸﾞ</v>
          </cell>
          <cell r="D693">
            <v>400</v>
          </cell>
          <cell r="E693">
            <v>250</v>
          </cell>
          <cell r="F693">
            <v>1.4999999999999999E-2</v>
          </cell>
          <cell r="H693">
            <v>160</v>
          </cell>
          <cell r="I693">
            <v>0</v>
          </cell>
          <cell r="J693" t="str">
            <v>個</v>
          </cell>
        </row>
        <row r="694">
          <cell r="B694" t="str">
            <v>MH-110</v>
          </cell>
          <cell r="C694" t="str">
            <v>屋根馬</v>
          </cell>
          <cell r="D694">
            <v>1640</v>
          </cell>
          <cell r="E694">
            <v>1020</v>
          </cell>
          <cell r="F694">
            <v>0.1</v>
          </cell>
          <cell r="H694">
            <v>620</v>
          </cell>
          <cell r="I694">
            <v>0</v>
          </cell>
          <cell r="J694" t="str">
            <v>本</v>
          </cell>
        </row>
        <row r="695">
          <cell r="B695" t="str">
            <v>MH-110Z</v>
          </cell>
          <cell r="C695" t="str">
            <v>屋根馬</v>
          </cell>
          <cell r="D695">
            <v>2800</v>
          </cell>
          <cell r="E695">
            <v>1750</v>
          </cell>
          <cell r="F695">
            <v>0.1</v>
          </cell>
          <cell r="G695" t="str">
            <v>ﾄﾞﾌﾞﾂﾞｹ</v>
          </cell>
          <cell r="H695">
            <v>1070</v>
          </cell>
          <cell r="I695">
            <v>0</v>
          </cell>
          <cell r="J695" t="str">
            <v>本</v>
          </cell>
        </row>
        <row r="696">
          <cell r="B696" t="str">
            <v>MH-160N</v>
          </cell>
          <cell r="C696" t="str">
            <v>屋根馬</v>
          </cell>
          <cell r="D696">
            <v>3900</v>
          </cell>
          <cell r="E696">
            <v>1350</v>
          </cell>
          <cell r="F696">
            <v>0.1</v>
          </cell>
          <cell r="H696">
            <v>830</v>
          </cell>
          <cell r="I696">
            <v>0</v>
          </cell>
          <cell r="J696" t="str">
            <v>本</v>
          </cell>
        </row>
        <row r="697">
          <cell r="B697" t="str">
            <v>MH-160Z</v>
          </cell>
          <cell r="C697" t="str">
            <v>屋根馬</v>
          </cell>
          <cell r="D697">
            <v>3900</v>
          </cell>
          <cell r="E697">
            <v>2400</v>
          </cell>
          <cell r="F697">
            <v>0.1</v>
          </cell>
          <cell r="G697" t="str">
            <v>ﾄﾞﾌﾞﾂﾞｹ</v>
          </cell>
          <cell r="H697">
            <v>1480</v>
          </cell>
          <cell r="I697">
            <v>0</v>
          </cell>
          <cell r="J697" t="str">
            <v>本</v>
          </cell>
        </row>
        <row r="698">
          <cell r="B698" t="str">
            <v>MH-20Z</v>
          </cell>
          <cell r="C698" t="str">
            <v>屋根馬</v>
          </cell>
          <cell r="D698">
            <v>5250</v>
          </cell>
          <cell r="E698">
            <v>3250</v>
          </cell>
          <cell r="F698">
            <v>0.1</v>
          </cell>
          <cell r="G698" t="str">
            <v>ﾄﾞﾌﾞﾂﾞｹ</v>
          </cell>
          <cell r="H698">
            <v>1990</v>
          </cell>
          <cell r="I698">
            <v>0</v>
          </cell>
          <cell r="J698" t="str">
            <v>本</v>
          </cell>
        </row>
        <row r="699">
          <cell r="B699" t="str">
            <v>MH-500Z</v>
          </cell>
          <cell r="C699" t="str">
            <v>CS･BS屋根馬</v>
          </cell>
          <cell r="D699">
            <v>7500</v>
          </cell>
          <cell r="E699">
            <v>5600</v>
          </cell>
          <cell r="F699">
            <v>0.1</v>
          </cell>
          <cell r="G699" t="str">
            <v>ﾄﾞﾌﾞﾂﾞｹ</v>
          </cell>
          <cell r="H699">
            <v>3440</v>
          </cell>
          <cell r="I699">
            <v>0</v>
          </cell>
          <cell r="J699" t="str">
            <v>本</v>
          </cell>
        </row>
        <row r="700">
          <cell r="B700" t="str">
            <v>MH-520Z</v>
          </cell>
          <cell r="C700" t="str">
            <v>CS･BS屋根馬</v>
          </cell>
          <cell r="D700">
            <v>7500</v>
          </cell>
          <cell r="E700">
            <v>5600</v>
          </cell>
          <cell r="F700">
            <v>0.1</v>
          </cell>
          <cell r="G700" t="str">
            <v>ﾄﾞﾌﾞﾂﾞｹ</v>
          </cell>
          <cell r="H700">
            <v>2920</v>
          </cell>
          <cell r="I700">
            <v>1</v>
          </cell>
          <cell r="J700" t="str">
            <v>本</v>
          </cell>
        </row>
        <row r="701">
          <cell r="B701" t="str">
            <v>MH-530Z</v>
          </cell>
          <cell r="C701" t="str">
            <v>CS･BS屋根馬</v>
          </cell>
          <cell r="D701">
            <v>5800</v>
          </cell>
          <cell r="E701">
            <v>3600</v>
          </cell>
          <cell r="F701">
            <v>0.1</v>
          </cell>
          <cell r="G701" t="str">
            <v>ﾄﾞﾌﾞﾂﾞｹ</v>
          </cell>
          <cell r="H701">
            <v>2080</v>
          </cell>
          <cell r="I701">
            <v>1</v>
          </cell>
          <cell r="J701" t="str">
            <v>本</v>
          </cell>
        </row>
        <row r="702">
          <cell r="B702" t="str">
            <v>MH-7</v>
          </cell>
          <cell r="C702" t="str">
            <v>突出金具</v>
          </cell>
          <cell r="D702">
            <v>660</v>
          </cell>
          <cell r="E702">
            <v>410</v>
          </cell>
          <cell r="F702">
            <v>0.1</v>
          </cell>
          <cell r="H702">
            <v>250</v>
          </cell>
          <cell r="I702">
            <v>0</v>
          </cell>
          <cell r="J702" t="str">
            <v>個</v>
          </cell>
        </row>
        <row r="703">
          <cell r="B703" t="str">
            <v>MH-7A</v>
          </cell>
          <cell r="C703" t="str">
            <v>突出金具</v>
          </cell>
          <cell r="D703">
            <v>1550</v>
          </cell>
          <cell r="E703">
            <v>960</v>
          </cell>
          <cell r="F703">
            <v>0.1</v>
          </cell>
          <cell r="H703">
            <v>590</v>
          </cell>
          <cell r="I703">
            <v>0</v>
          </cell>
          <cell r="J703" t="str">
            <v>個</v>
          </cell>
        </row>
        <row r="704">
          <cell r="B704" t="str">
            <v>MH-8</v>
          </cell>
          <cell r="C704" t="str">
            <v>突出金具</v>
          </cell>
          <cell r="D704">
            <v>760</v>
          </cell>
          <cell r="E704">
            <v>470</v>
          </cell>
          <cell r="F704">
            <v>0.1</v>
          </cell>
          <cell r="H704">
            <v>290</v>
          </cell>
          <cell r="I704">
            <v>0</v>
          </cell>
          <cell r="J704" t="str">
            <v>個</v>
          </cell>
        </row>
        <row r="705">
          <cell r="B705" t="str">
            <v>MH-8Z</v>
          </cell>
          <cell r="C705" t="str">
            <v>突出金具</v>
          </cell>
          <cell r="D705">
            <v>1850</v>
          </cell>
          <cell r="E705">
            <v>1150</v>
          </cell>
          <cell r="F705">
            <v>0.1</v>
          </cell>
          <cell r="H705">
            <v>547</v>
          </cell>
          <cell r="I705">
            <v>0</v>
          </cell>
          <cell r="J705" t="str">
            <v>個</v>
          </cell>
        </row>
        <row r="706">
          <cell r="B706" t="str">
            <v>MH-9S</v>
          </cell>
          <cell r="C706" t="str">
            <v>突出金具</v>
          </cell>
          <cell r="D706">
            <v>4550</v>
          </cell>
          <cell r="E706">
            <v>2800</v>
          </cell>
          <cell r="F706">
            <v>0.1</v>
          </cell>
          <cell r="H706">
            <v>1708</v>
          </cell>
          <cell r="I706">
            <v>0</v>
          </cell>
          <cell r="J706" t="str">
            <v>個</v>
          </cell>
        </row>
        <row r="707">
          <cell r="B707" t="str">
            <v>MHB-100Y</v>
          </cell>
          <cell r="C707" t="str">
            <v>ﾏｽﾄﾍﾞｰｽ</v>
          </cell>
          <cell r="D707">
            <v>18000</v>
          </cell>
          <cell r="E707">
            <v>13500</v>
          </cell>
          <cell r="F707">
            <v>0.9</v>
          </cell>
          <cell r="H707">
            <v>8367</v>
          </cell>
          <cell r="I707">
            <v>1</v>
          </cell>
          <cell r="J707" t="str">
            <v>基</v>
          </cell>
        </row>
        <row r="708">
          <cell r="B708" t="str">
            <v>MHB-101B</v>
          </cell>
          <cell r="C708" t="str">
            <v>自立形ﾏｽﾄﾍﾞｰｽ</v>
          </cell>
          <cell r="D708">
            <v>140000</v>
          </cell>
          <cell r="E708">
            <v>105000</v>
          </cell>
          <cell r="F708">
            <v>0.9</v>
          </cell>
          <cell r="H708">
            <v>37301</v>
          </cell>
          <cell r="I708">
            <v>1</v>
          </cell>
          <cell r="J708" t="str">
            <v>基</v>
          </cell>
        </row>
        <row r="709">
          <cell r="B709" t="str">
            <v>MHB-101Y</v>
          </cell>
          <cell r="C709" t="str">
            <v>ﾏｽﾄﾍﾞｰｽ</v>
          </cell>
          <cell r="D709">
            <v>27000</v>
          </cell>
          <cell r="E709">
            <v>20300</v>
          </cell>
          <cell r="F709">
            <v>0.9</v>
          </cell>
          <cell r="H709">
            <v>12920</v>
          </cell>
          <cell r="I709">
            <v>1</v>
          </cell>
          <cell r="J709" t="str">
            <v>基</v>
          </cell>
        </row>
        <row r="710">
          <cell r="B710" t="str">
            <v>MHB-200</v>
          </cell>
          <cell r="C710" t="str">
            <v>ﾏｽﾄﾍﾞｰｽ</v>
          </cell>
          <cell r="D710">
            <v>0</v>
          </cell>
          <cell r="E710">
            <v>0</v>
          </cell>
          <cell r="F710">
            <v>0.9</v>
          </cell>
          <cell r="I710">
            <v>1</v>
          </cell>
          <cell r="J710" t="str">
            <v>基</v>
          </cell>
        </row>
        <row r="711">
          <cell r="B711" t="str">
            <v>MHB-50K</v>
          </cell>
          <cell r="C711" t="str">
            <v>ﾏｽﾄﾍﾞｰｽ</v>
          </cell>
          <cell r="D711">
            <v>34200</v>
          </cell>
          <cell r="E711">
            <v>21200</v>
          </cell>
          <cell r="F711">
            <v>0.9</v>
          </cell>
          <cell r="H711">
            <v>12709</v>
          </cell>
          <cell r="I711">
            <v>0</v>
          </cell>
          <cell r="J711" t="str">
            <v>基</v>
          </cell>
        </row>
        <row r="712">
          <cell r="B712" t="str">
            <v>MHB-50Y</v>
          </cell>
          <cell r="C712" t="str">
            <v>ﾏｽﾄﾍﾞｰｽ</v>
          </cell>
          <cell r="D712">
            <v>50200</v>
          </cell>
          <cell r="E712">
            <v>31100</v>
          </cell>
          <cell r="F712">
            <v>0.9</v>
          </cell>
          <cell r="H712">
            <v>13994</v>
          </cell>
          <cell r="I712">
            <v>0</v>
          </cell>
          <cell r="J712" t="str">
            <v>基</v>
          </cell>
        </row>
        <row r="713">
          <cell r="B713" t="str">
            <v>MHB-50YS</v>
          </cell>
          <cell r="C713" t="str">
            <v>ﾏｽﾄﾍﾞｰｽ</v>
          </cell>
          <cell r="D713">
            <v>275000</v>
          </cell>
          <cell r="E713">
            <v>171000</v>
          </cell>
          <cell r="F713">
            <v>0.9</v>
          </cell>
          <cell r="G713" t="str">
            <v>ｽﾃﾝﾚｽ</v>
          </cell>
          <cell r="H713">
            <v>90964</v>
          </cell>
          <cell r="I713">
            <v>0</v>
          </cell>
          <cell r="J713" t="str">
            <v>基</v>
          </cell>
        </row>
        <row r="714">
          <cell r="B714" t="str">
            <v>MHB-65</v>
          </cell>
          <cell r="C714" t="str">
            <v>ﾏｽﾄﾍﾞｰｽ</v>
          </cell>
          <cell r="D714">
            <v>13600</v>
          </cell>
          <cell r="E714">
            <v>10200</v>
          </cell>
          <cell r="F714">
            <v>0.9</v>
          </cell>
          <cell r="H714">
            <v>5896</v>
          </cell>
          <cell r="I714">
            <v>1</v>
          </cell>
          <cell r="J714" t="str">
            <v>基</v>
          </cell>
        </row>
        <row r="715">
          <cell r="B715" t="str">
            <v>MHB-65B</v>
          </cell>
          <cell r="C715" t="str">
            <v>自立形ﾏｽﾄﾍﾞｰｽ</v>
          </cell>
          <cell r="D715">
            <v>110000</v>
          </cell>
          <cell r="E715">
            <v>82500</v>
          </cell>
          <cell r="F715">
            <v>0.9</v>
          </cell>
          <cell r="G715" t="str">
            <v>EF-180</v>
          </cell>
          <cell r="H715">
            <v>30922</v>
          </cell>
          <cell r="I715">
            <v>1</v>
          </cell>
          <cell r="J715" t="str">
            <v>基</v>
          </cell>
        </row>
        <row r="716">
          <cell r="B716" t="str">
            <v>MHF-500</v>
          </cell>
          <cell r="C716" t="str">
            <v>ｽﾀﾝﾄﾞ</v>
          </cell>
          <cell r="D716">
            <v>5700</v>
          </cell>
          <cell r="E716">
            <v>4300</v>
          </cell>
          <cell r="F716">
            <v>0.5</v>
          </cell>
          <cell r="H716">
            <v>2207</v>
          </cell>
          <cell r="I716">
            <v>1</v>
          </cell>
          <cell r="J716" t="str">
            <v>台</v>
          </cell>
        </row>
        <row r="717">
          <cell r="B717" t="str">
            <v>MHV-100</v>
          </cell>
          <cell r="C717" t="str">
            <v>ﾍﾞﾗﾝﾀﾞ金具</v>
          </cell>
          <cell r="D717">
            <v>4300</v>
          </cell>
          <cell r="E717">
            <v>3200</v>
          </cell>
          <cell r="F717">
            <v>0.1</v>
          </cell>
          <cell r="G717" t="str">
            <v>25･35･45･50用</v>
          </cell>
          <cell r="H717">
            <v>1853</v>
          </cell>
          <cell r="I717">
            <v>1</v>
          </cell>
          <cell r="J717" t="str">
            <v>個</v>
          </cell>
        </row>
        <row r="718">
          <cell r="B718" t="str">
            <v>MHV-114</v>
          </cell>
          <cell r="C718" t="str">
            <v>ﾍﾞﾗﾝﾀﾞ金具</v>
          </cell>
          <cell r="D718">
            <v>3600</v>
          </cell>
          <cell r="E718">
            <v>2230</v>
          </cell>
          <cell r="F718">
            <v>0.1</v>
          </cell>
          <cell r="G718" t="str">
            <v>25･35用</v>
          </cell>
          <cell r="H718">
            <v>1083</v>
          </cell>
          <cell r="I718">
            <v>1</v>
          </cell>
          <cell r="J718" t="str">
            <v>個</v>
          </cell>
        </row>
        <row r="719">
          <cell r="B719" t="str">
            <v>MHV-115</v>
          </cell>
          <cell r="C719" t="str">
            <v>ﾍﾞﾗﾝﾀﾞ取付金具</v>
          </cell>
          <cell r="D719">
            <v>3800</v>
          </cell>
          <cell r="E719">
            <v>2360</v>
          </cell>
          <cell r="F719">
            <v>0.1</v>
          </cell>
          <cell r="G719" t="str">
            <v>25･35･45用</v>
          </cell>
          <cell r="H719">
            <v>1065</v>
          </cell>
          <cell r="I719">
            <v>1</v>
          </cell>
          <cell r="J719" t="str">
            <v>個</v>
          </cell>
        </row>
        <row r="720">
          <cell r="B720" t="str">
            <v>MHV-116</v>
          </cell>
          <cell r="C720" t="str">
            <v>ﾍﾞﾗﾝﾀﾞ取付金具</v>
          </cell>
          <cell r="D720">
            <v>3800</v>
          </cell>
          <cell r="E720">
            <v>2360</v>
          </cell>
          <cell r="F720">
            <v>0.1</v>
          </cell>
          <cell r="G720" t="str">
            <v>35･45用</v>
          </cell>
          <cell r="H720">
            <v>1182</v>
          </cell>
          <cell r="I720">
            <v>1</v>
          </cell>
          <cell r="J720" t="str">
            <v>個</v>
          </cell>
        </row>
        <row r="721">
          <cell r="B721" t="str">
            <v>MHV-121</v>
          </cell>
          <cell r="C721" t="str">
            <v>ｺﾝｸﾘｰﾄ手すり用金具</v>
          </cell>
          <cell r="D721">
            <v>10200</v>
          </cell>
          <cell r="E721">
            <v>7650</v>
          </cell>
          <cell r="F721">
            <v>0.1</v>
          </cell>
          <cell r="G721" t="str">
            <v>25･35･45･50用</v>
          </cell>
          <cell r="H721">
            <v>4217</v>
          </cell>
          <cell r="I721">
            <v>1</v>
          </cell>
          <cell r="J721" t="str">
            <v>個</v>
          </cell>
        </row>
        <row r="722">
          <cell r="B722" t="str">
            <v>MHV-130</v>
          </cell>
          <cell r="C722" t="str">
            <v>ﾍﾞﾗﾝﾀﾞ､壁面共用金具</v>
          </cell>
          <cell r="D722">
            <v>6000</v>
          </cell>
          <cell r="E722">
            <v>4500</v>
          </cell>
          <cell r="F722">
            <v>0.1</v>
          </cell>
          <cell r="G722" t="str">
            <v>25･35･45･50用</v>
          </cell>
          <cell r="H722">
            <v>2280</v>
          </cell>
          <cell r="I722">
            <v>1</v>
          </cell>
          <cell r="J722" t="str">
            <v>個</v>
          </cell>
        </row>
        <row r="723">
          <cell r="B723" t="str">
            <v>MHV-140</v>
          </cell>
          <cell r="C723" t="str">
            <v>ﾍﾞﾗﾝﾀﾞ､壁面共用金具</v>
          </cell>
          <cell r="D723">
            <v>7000</v>
          </cell>
          <cell r="E723">
            <v>5300</v>
          </cell>
          <cell r="F723">
            <v>0.1</v>
          </cell>
          <cell r="G723" t="str">
            <v>25･35･45･50用</v>
          </cell>
          <cell r="H723">
            <v>2158</v>
          </cell>
          <cell r="I723">
            <v>1</v>
          </cell>
          <cell r="J723" t="str">
            <v>個</v>
          </cell>
        </row>
        <row r="724">
          <cell r="B724" t="str">
            <v>MHV-160</v>
          </cell>
          <cell r="C724" t="str">
            <v>ﾍﾞﾗﾝﾀﾞ金具</v>
          </cell>
          <cell r="D724">
            <v>9000</v>
          </cell>
          <cell r="E724">
            <v>6750</v>
          </cell>
          <cell r="F724">
            <v>0.1</v>
          </cell>
          <cell r="G724" t="str">
            <v>35･45･50･60用</v>
          </cell>
          <cell r="H724">
            <v>3580</v>
          </cell>
          <cell r="I724">
            <v>1</v>
          </cell>
          <cell r="J724" t="str">
            <v>個</v>
          </cell>
        </row>
        <row r="725">
          <cell r="B725" t="str">
            <v>MHV-180</v>
          </cell>
          <cell r="C725" t="str">
            <v>ｺﾝｸﾘｰﾄ手すり用金具</v>
          </cell>
          <cell r="D725">
            <v>8500</v>
          </cell>
          <cell r="E725">
            <v>6380</v>
          </cell>
          <cell r="F725">
            <v>0.1</v>
          </cell>
          <cell r="G725" t="str">
            <v>25･35･45･50･60用</v>
          </cell>
          <cell r="H725">
            <v>3625</v>
          </cell>
          <cell r="I725">
            <v>1</v>
          </cell>
          <cell r="J725" t="str">
            <v>個</v>
          </cell>
        </row>
        <row r="726">
          <cell r="B726" t="str">
            <v>MHW-701</v>
          </cell>
          <cell r="C726" t="str">
            <v>壁面共用金具</v>
          </cell>
          <cell r="D726">
            <v>4400</v>
          </cell>
          <cell r="E726">
            <v>3300</v>
          </cell>
          <cell r="F726">
            <v>0.1</v>
          </cell>
          <cell r="G726" t="str">
            <v>25･35･45･50用</v>
          </cell>
          <cell r="H726">
            <v>1447</v>
          </cell>
          <cell r="I726">
            <v>1</v>
          </cell>
          <cell r="J726" t="str">
            <v>個</v>
          </cell>
        </row>
        <row r="727">
          <cell r="B727" t="str">
            <v>MHW-750</v>
          </cell>
          <cell r="C727" t="str">
            <v>壁面共用金具</v>
          </cell>
          <cell r="D727">
            <v>16200</v>
          </cell>
          <cell r="E727">
            <v>12200</v>
          </cell>
          <cell r="F727">
            <v>0.1</v>
          </cell>
          <cell r="G727" t="str">
            <v>60･75用</v>
          </cell>
          <cell r="H727">
            <v>5925</v>
          </cell>
          <cell r="I727">
            <v>1</v>
          </cell>
          <cell r="J727" t="str">
            <v>台</v>
          </cell>
        </row>
        <row r="728">
          <cell r="B728" t="str">
            <v>MOD-102</v>
          </cell>
          <cell r="C728" t="str">
            <v>FM信号送出変調器</v>
          </cell>
          <cell r="D728">
            <v>255000</v>
          </cell>
          <cell r="E728">
            <v>191000</v>
          </cell>
          <cell r="F728">
            <v>1</v>
          </cell>
          <cell r="G728" t="str">
            <v>※</v>
          </cell>
          <cell r="H728">
            <v>80993</v>
          </cell>
          <cell r="I728">
            <v>0</v>
          </cell>
          <cell r="J728" t="str">
            <v>台</v>
          </cell>
        </row>
        <row r="729">
          <cell r="B729" t="str">
            <v>MOD-50</v>
          </cell>
          <cell r="C729" t="str">
            <v>卓上形変調器</v>
          </cell>
          <cell r="D729">
            <v>133000</v>
          </cell>
          <cell r="E729">
            <v>82500</v>
          </cell>
          <cell r="F729">
            <v>1</v>
          </cell>
          <cell r="G729" t="str">
            <v>※</v>
          </cell>
          <cell r="H729">
            <v>37205</v>
          </cell>
          <cell r="I729">
            <v>0</v>
          </cell>
          <cell r="J729" t="str">
            <v>台</v>
          </cell>
        </row>
        <row r="730">
          <cell r="B730" t="str">
            <v>MOD-5001</v>
          </cell>
          <cell r="C730" t="str">
            <v>ﾃﾚﾋﾞ信号送出変調器</v>
          </cell>
          <cell r="D730">
            <v>480000</v>
          </cell>
          <cell r="E730">
            <v>360000</v>
          </cell>
          <cell r="F730">
            <v>1</v>
          </cell>
          <cell r="G730" t="str">
            <v>※</v>
          </cell>
          <cell r="H730">
            <v>250000</v>
          </cell>
          <cell r="I730">
            <v>0</v>
          </cell>
          <cell r="J730" t="str">
            <v>台</v>
          </cell>
        </row>
        <row r="731">
          <cell r="B731" t="str">
            <v>MOD-501</v>
          </cell>
          <cell r="C731" t="str">
            <v>ﾃﾚﾋﾞ信号送出変調器</v>
          </cell>
          <cell r="D731">
            <v>117000</v>
          </cell>
          <cell r="E731">
            <v>88000</v>
          </cell>
          <cell r="F731">
            <v>1</v>
          </cell>
          <cell r="G731" t="str">
            <v>※</v>
          </cell>
          <cell r="H731">
            <v>47455</v>
          </cell>
          <cell r="I731">
            <v>0</v>
          </cell>
          <cell r="J731" t="str">
            <v>台</v>
          </cell>
        </row>
        <row r="732">
          <cell r="B732" t="str">
            <v>MOD-502</v>
          </cell>
          <cell r="C732" t="str">
            <v>ﾃﾚﾋﾞ信号送出変調器</v>
          </cell>
          <cell r="D732">
            <v>176000</v>
          </cell>
          <cell r="E732">
            <v>132000</v>
          </cell>
          <cell r="F732">
            <v>1</v>
          </cell>
          <cell r="G732" t="str">
            <v>※</v>
          </cell>
          <cell r="H732">
            <v>66322</v>
          </cell>
          <cell r="I732">
            <v>0</v>
          </cell>
          <cell r="J732" t="str">
            <v>台</v>
          </cell>
        </row>
        <row r="733">
          <cell r="B733" t="str">
            <v>MOD-504</v>
          </cell>
          <cell r="C733" t="str">
            <v>ﾃﾚﾋﾞ信号送出変調器</v>
          </cell>
          <cell r="D733">
            <v>190000</v>
          </cell>
          <cell r="E733">
            <v>143000</v>
          </cell>
          <cell r="F733">
            <v>1</v>
          </cell>
          <cell r="G733" t="str">
            <v>※</v>
          </cell>
          <cell r="H733">
            <v>78880</v>
          </cell>
          <cell r="I733">
            <v>0</v>
          </cell>
          <cell r="J733" t="str">
            <v>台</v>
          </cell>
        </row>
        <row r="734">
          <cell r="B734" t="str">
            <v>MOD-5101</v>
          </cell>
          <cell r="C734" t="str">
            <v>ﾃﾚﾋﾞ信号送出変調器</v>
          </cell>
          <cell r="D734">
            <v>480000</v>
          </cell>
          <cell r="E734">
            <v>360000</v>
          </cell>
          <cell r="F734">
            <v>1</v>
          </cell>
          <cell r="G734" t="str">
            <v>※</v>
          </cell>
          <cell r="H734">
            <v>250000</v>
          </cell>
          <cell r="I734">
            <v>0</v>
          </cell>
          <cell r="J734" t="str">
            <v>台</v>
          </cell>
        </row>
        <row r="735">
          <cell r="B735" t="str">
            <v>MOD-52</v>
          </cell>
          <cell r="C735" t="str">
            <v>卓上形変調器</v>
          </cell>
          <cell r="D735">
            <v>170000</v>
          </cell>
          <cell r="E735">
            <v>128000</v>
          </cell>
          <cell r="F735">
            <v>1</v>
          </cell>
          <cell r="G735" t="str">
            <v>※</v>
          </cell>
          <cell r="H735">
            <v>51171</v>
          </cell>
          <cell r="I735">
            <v>0</v>
          </cell>
          <cell r="J735" t="str">
            <v>台</v>
          </cell>
        </row>
        <row r="736">
          <cell r="B736" t="str">
            <v>MOD-60</v>
          </cell>
          <cell r="C736" t="str">
            <v>卓上形変調器</v>
          </cell>
          <cell r="D736">
            <v>133000</v>
          </cell>
          <cell r="E736">
            <v>82500</v>
          </cell>
          <cell r="F736">
            <v>1</v>
          </cell>
          <cell r="G736" t="str">
            <v>※</v>
          </cell>
          <cell r="H736">
            <v>37377</v>
          </cell>
          <cell r="I736">
            <v>0</v>
          </cell>
          <cell r="J736" t="str">
            <v>台</v>
          </cell>
        </row>
        <row r="737">
          <cell r="B737" t="str">
            <v>MOD-601</v>
          </cell>
          <cell r="C737" t="str">
            <v>ﾃﾚﾋﾞ信号送出変調器</v>
          </cell>
          <cell r="D737">
            <v>160000</v>
          </cell>
          <cell r="E737">
            <v>120000</v>
          </cell>
          <cell r="F737">
            <v>1</v>
          </cell>
          <cell r="G737" t="str">
            <v>※</v>
          </cell>
          <cell r="H737">
            <v>58554</v>
          </cell>
          <cell r="I737">
            <v>0</v>
          </cell>
          <cell r="J737" t="str">
            <v>台</v>
          </cell>
        </row>
        <row r="738">
          <cell r="B738" t="str">
            <v>MOD-602</v>
          </cell>
          <cell r="C738" t="str">
            <v>ﾃﾚﾋﾞ信号送出変調器</v>
          </cell>
          <cell r="D738">
            <v>227000</v>
          </cell>
          <cell r="E738">
            <v>170000</v>
          </cell>
          <cell r="F738">
            <v>1</v>
          </cell>
          <cell r="G738" t="str">
            <v>※</v>
          </cell>
          <cell r="H738">
            <v>69234</v>
          </cell>
          <cell r="I738">
            <v>0</v>
          </cell>
          <cell r="J738" t="str">
            <v>台</v>
          </cell>
        </row>
        <row r="739">
          <cell r="B739" t="str">
            <v>MOD-604</v>
          </cell>
          <cell r="C739" t="str">
            <v>ﾃﾚﾋﾞ信号送出変調器</v>
          </cell>
          <cell r="D739">
            <v>232000</v>
          </cell>
          <cell r="E739">
            <v>174000</v>
          </cell>
          <cell r="F739">
            <v>1</v>
          </cell>
          <cell r="G739" t="str">
            <v>※</v>
          </cell>
          <cell r="H739">
            <v>87545</v>
          </cell>
          <cell r="I739">
            <v>0</v>
          </cell>
          <cell r="J739" t="str">
            <v>台</v>
          </cell>
        </row>
        <row r="740">
          <cell r="B740" t="str">
            <v>MOD-62</v>
          </cell>
          <cell r="C740" t="str">
            <v>卓上形変調器</v>
          </cell>
          <cell r="D740">
            <v>180000</v>
          </cell>
          <cell r="E740">
            <v>135000</v>
          </cell>
          <cell r="F740">
            <v>1</v>
          </cell>
          <cell r="G740" t="str">
            <v>※</v>
          </cell>
          <cell r="H740">
            <v>52454</v>
          </cell>
          <cell r="I740">
            <v>0</v>
          </cell>
          <cell r="J740" t="str">
            <v>台</v>
          </cell>
        </row>
        <row r="741">
          <cell r="B741" t="str">
            <v>MP110-65NY</v>
          </cell>
          <cell r="C741" t="str">
            <v>ﾎﾟｰﾙ</v>
          </cell>
          <cell r="D741">
            <v>7000</v>
          </cell>
          <cell r="E741">
            <v>5250</v>
          </cell>
          <cell r="F741">
            <v>0.9</v>
          </cell>
          <cell r="G741" t="str">
            <v>65A 1.1m</v>
          </cell>
          <cell r="H741">
            <v>2161</v>
          </cell>
          <cell r="I741">
            <v>1</v>
          </cell>
          <cell r="J741" t="str">
            <v>本</v>
          </cell>
        </row>
        <row r="742">
          <cell r="B742" t="str">
            <v>MP150-100Y</v>
          </cell>
          <cell r="C742" t="str">
            <v>ﾎﾟｰﾙ</v>
          </cell>
          <cell r="D742">
            <v>11500</v>
          </cell>
          <cell r="E742">
            <v>8600</v>
          </cell>
          <cell r="F742">
            <v>0.9</v>
          </cell>
          <cell r="G742" t="str">
            <v>100A 1.5m</v>
          </cell>
          <cell r="H742">
            <v>4141</v>
          </cell>
          <cell r="I742">
            <v>1</v>
          </cell>
          <cell r="J742" t="str">
            <v>本</v>
          </cell>
        </row>
        <row r="743">
          <cell r="B743" t="str">
            <v>MP150-65N</v>
          </cell>
          <cell r="C743" t="str">
            <v>ﾎﾟｰﾙ</v>
          </cell>
          <cell r="D743">
            <v>7900</v>
          </cell>
          <cell r="E743">
            <v>5900</v>
          </cell>
          <cell r="F743">
            <v>0.9</v>
          </cell>
          <cell r="G743" t="str">
            <v>65A 1.5m</v>
          </cell>
          <cell r="H743">
            <v>2726</v>
          </cell>
          <cell r="I743">
            <v>1</v>
          </cell>
          <cell r="J743" t="str">
            <v>本</v>
          </cell>
        </row>
        <row r="744">
          <cell r="B744" t="str">
            <v>MP-150Y</v>
          </cell>
          <cell r="C744" t="str">
            <v>ﾎﾟｰﾙ</v>
          </cell>
          <cell r="D744">
            <v>7000</v>
          </cell>
          <cell r="E744">
            <v>5250</v>
          </cell>
          <cell r="F744">
            <v>0.9</v>
          </cell>
          <cell r="G744" t="str">
            <v>40A 1.5m</v>
          </cell>
          <cell r="H744">
            <v>2108</v>
          </cell>
          <cell r="I744">
            <v>1</v>
          </cell>
          <cell r="J744" t="str">
            <v>本</v>
          </cell>
        </row>
        <row r="745">
          <cell r="B745" t="str">
            <v>MP180-65N</v>
          </cell>
          <cell r="C745" t="str">
            <v>ﾎﾟｰﾙ</v>
          </cell>
          <cell r="D745">
            <v>13000</v>
          </cell>
          <cell r="E745">
            <v>9750</v>
          </cell>
          <cell r="F745">
            <v>0.9</v>
          </cell>
          <cell r="G745" t="str">
            <v>65A 1.8m</v>
          </cell>
          <cell r="H745">
            <v>3568</v>
          </cell>
          <cell r="I745">
            <v>1</v>
          </cell>
          <cell r="J745" t="str">
            <v>本</v>
          </cell>
        </row>
        <row r="746">
          <cell r="B746" t="str">
            <v>MP220-40</v>
          </cell>
          <cell r="C746" t="str">
            <v>ﾎﾟｰﾙ</v>
          </cell>
          <cell r="D746">
            <v>7000</v>
          </cell>
          <cell r="E746">
            <v>5250</v>
          </cell>
          <cell r="F746">
            <v>0.9</v>
          </cell>
          <cell r="G746" t="str">
            <v>40A 2.2m</v>
          </cell>
          <cell r="H746">
            <v>2106</v>
          </cell>
          <cell r="I746">
            <v>1</v>
          </cell>
          <cell r="J746" t="str">
            <v>本</v>
          </cell>
        </row>
        <row r="747">
          <cell r="B747" t="str">
            <v>MP220-40N</v>
          </cell>
          <cell r="C747" t="str">
            <v>ﾎﾟｰﾙ(ﾌﾗﾝｼﾞ)</v>
          </cell>
          <cell r="D747">
            <v>14000</v>
          </cell>
          <cell r="E747">
            <v>10500</v>
          </cell>
          <cell r="F747">
            <v>0.9</v>
          </cell>
          <cell r="G747" t="str">
            <v>40A 2.2m</v>
          </cell>
          <cell r="H747">
            <v>5000</v>
          </cell>
          <cell r="I747">
            <v>1</v>
          </cell>
          <cell r="J747" t="str">
            <v>本</v>
          </cell>
        </row>
        <row r="748">
          <cell r="B748" t="str">
            <v>MP220-65N</v>
          </cell>
          <cell r="C748" t="str">
            <v>ﾎﾟｰﾙ(ﾌﾗﾝｼﾞ)</v>
          </cell>
          <cell r="D748">
            <v>15000</v>
          </cell>
          <cell r="E748">
            <v>11300</v>
          </cell>
          <cell r="F748">
            <v>0.9</v>
          </cell>
          <cell r="G748" t="str">
            <v>65A 2.2m</v>
          </cell>
          <cell r="H748">
            <v>6000</v>
          </cell>
          <cell r="I748">
            <v>1</v>
          </cell>
          <cell r="J748" t="str">
            <v>本</v>
          </cell>
        </row>
        <row r="749">
          <cell r="B749" t="str">
            <v>MP250-100Y</v>
          </cell>
          <cell r="C749" t="str">
            <v>ﾎﾟｰﾙ</v>
          </cell>
          <cell r="D749">
            <v>22500</v>
          </cell>
          <cell r="E749">
            <v>16900</v>
          </cell>
          <cell r="F749">
            <v>0.9</v>
          </cell>
          <cell r="G749" t="str">
            <v>100A 2.5m</v>
          </cell>
          <cell r="H749">
            <v>6200</v>
          </cell>
          <cell r="I749">
            <v>1</v>
          </cell>
          <cell r="J749" t="str">
            <v>本</v>
          </cell>
        </row>
        <row r="750">
          <cell r="B750" t="str">
            <v>MP-360-40</v>
          </cell>
          <cell r="C750" t="str">
            <v>ｱﾝﾃﾅﾏｽﾄ</v>
          </cell>
          <cell r="D750">
            <v>16000</v>
          </cell>
          <cell r="E750">
            <v>9900</v>
          </cell>
          <cell r="F750">
            <v>0.9</v>
          </cell>
          <cell r="G750" t="str">
            <v>40A 3.64m</v>
          </cell>
          <cell r="H750">
            <v>2614</v>
          </cell>
          <cell r="I750">
            <v>0</v>
          </cell>
          <cell r="J750" t="str">
            <v>本</v>
          </cell>
        </row>
        <row r="751">
          <cell r="B751" t="str">
            <v>MP-360-40S</v>
          </cell>
          <cell r="C751" t="str">
            <v>ｱﾝﾃﾅﾏｽﾄ(ｽﾃﾝﾚｽ)</v>
          </cell>
          <cell r="D751">
            <v>63600</v>
          </cell>
          <cell r="E751">
            <v>39400</v>
          </cell>
          <cell r="F751">
            <v>0.9</v>
          </cell>
          <cell r="G751" t="str">
            <v>40A 3.64m</v>
          </cell>
          <cell r="H751">
            <v>21706</v>
          </cell>
          <cell r="I751">
            <v>0</v>
          </cell>
          <cell r="J751" t="str">
            <v>本</v>
          </cell>
        </row>
        <row r="752">
          <cell r="B752" t="str">
            <v>MP-400-40</v>
          </cell>
          <cell r="C752" t="str">
            <v>ｱﾝﾃﾅﾏｽﾄ</v>
          </cell>
          <cell r="D752">
            <v>28400</v>
          </cell>
          <cell r="E752">
            <v>17600</v>
          </cell>
          <cell r="F752">
            <v>0.9</v>
          </cell>
          <cell r="G752" t="str">
            <v>40A 4m</v>
          </cell>
          <cell r="H752">
            <v>5069</v>
          </cell>
          <cell r="I752">
            <v>0</v>
          </cell>
          <cell r="J752" t="str">
            <v>本</v>
          </cell>
        </row>
        <row r="753">
          <cell r="B753" t="str">
            <v>MP-400-50</v>
          </cell>
          <cell r="C753" t="str">
            <v>ｱﾝﾃﾅﾏｽﾄ</v>
          </cell>
          <cell r="D753">
            <v>34800</v>
          </cell>
          <cell r="E753">
            <v>21600</v>
          </cell>
          <cell r="F753">
            <v>0.9</v>
          </cell>
          <cell r="G753" t="str">
            <v>50A 4m</v>
          </cell>
          <cell r="H753">
            <v>6569</v>
          </cell>
          <cell r="I753">
            <v>0</v>
          </cell>
          <cell r="J753" t="str">
            <v>本</v>
          </cell>
        </row>
        <row r="754">
          <cell r="B754" t="str">
            <v>MP-400Y</v>
          </cell>
          <cell r="C754" t="str">
            <v>ｱﾝﾃﾅﾏｽﾄ</v>
          </cell>
          <cell r="D754">
            <v>18800</v>
          </cell>
          <cell r="E754">
            <v>11700</v>
          </cell>
          <cell r="F754">
            <v>0.9</v>
          </cell>
          <cell r="G754" t="str">
            <v>40A 3.7m</v>
          </cell>
          <cell r="H754">
            <v>4613</v>
          </cell>
          <cell r="I754">
            <v>0</v>
          </cell>
          <cell r="J754" t="str">
            <v>本</v>
          </cell>
        </row>
        <row r="755">
          <cell r="B755" t="str">
            <v>MP-400YS</v>
          </cell>
          <cell r="C755" t="str">
            <v>ｱﾝﾃﾅﾏｽﾄ(ｽﾃﾝﾚｽ)</v>
          </cell>
          <cell r="D755">
            <v>79700</v>
          </cell>
          <cell r="E755">
            <v>49400</v>
          </cell>
          <cell r="F755">
            <v>0.9</v>
          </cell>
          <cell r="G755" t="str">
            <v>40A 3.7m</v>
          </cell>
          <cell r="H755">
            <v>27132</v>
          </cell>
          <cell r="I755">
            <v>0</v>
          </cell>
          <cell r="J755" t="str">
            <v>本</v>
          </cell>
        </row>
        <row r="756">
          <cell r="B756" t="str">
            <v>MP-450-40</v>
          </cell>
          <cell r="C756" t="str">
            <v>ｱﾝﾃﾅﾏｽﾄ</v>
          </cell>
          <cell r="D756">
            <v>31000</v>
          </cell>
          <cell r="E756">
            <v>19200</v>
          </cell>
          <cell r="F756">
            <v>0.9</v>
          </cell>
          <cell r="G756" t="str">
            <v>40A 4.5m</v>
          </cell>
          <cell r="H756">
            <v>5684</v>
          </cell>
          <cell r="I756">
            <v>0</v>
          </cell>
          <cell r="J756" t="str">
            <v>本</v>
          </cell>
        </row>
        <row r="757">
          <cell r="B757" t="str">
            <v>MP-450-50</v>
          </cell>
          <cell r="C757" t="str">
            <v>ｱﾝﾃﾅﾏｽﾄ</v>
          </cell>
          <cell r="D757">
            <v>36600</v>
          </cell>
          <cell r="E757">
            <v>22700</v>
          </cell>
          <cell r="F757">
            <v>0.9</v>
          </cell>
          <cell r="G757" t="str">
            <v>50A 4.5m</v>
          </cell>
          <cell r="H757">
            <v>7354</v>
          </cell>
          <cell r="I757">
            <v>0</v>
          </cell>
          <cell r="J757" t="str">
            <v>本</v>
          </cell>
        </row>
        <row r="758">
          <cell r="B758" t="str">
            <v>MP-500-40</v>
          </cell>
          <cell r="C758" t="str">
            <v>ｱﾝﾃﾅﾏｽﾄ</v>
          </cell>
          <cell r="D758">
            <v>31000</v>
          </cell>
          <cell r="E758">
            <v>19200</v>
          </cell>
          <cell r="F758">
            <v>0.9</v>
          </cell>
          <cell r="G758" t="str">
            <v>40A 5m</v>
          </cell>
          <cell r="H758">
            <v>6255</v>
          </cell>
          <cell r="I758">
            <v>0</v>
          </cell>
          <cell r="J758" t="str">
            <v>本</v>
          </cell>
        </row>
        <row r="759">
          <cell r="B759" t="str">
            <v>MP-500-50</v>
          </cell>
          <cell r="C759" t="str">
            <v>ｱﾝﾃﾅﾏｽﾄ</v>
          </cell>
          <cell r="D759">
            <v>36600</v>
          </cell>
          <cell r="E759">
            <v>22700</v>
          </cell>
          <cell r="F759">
            <v>0.9</v>
          </cell>
          <cell r="G759" t="str">
            <v>50A 5m</v>
          </cell>
          <cell r="H759">
            <v>8112</v>
          </cell>
          <cell r="I759">
            <v>0</v>
          </cell>
          <cell r="J759" t="str">
            <v>本</v>
          </cell>
        </row>
        <row r="760">
          <cell r="B760" t="str">
            <v>MP-500Y</v>
          </cell>
          <cell r="C760" t="str">
            <v>ｱﾝﾃﾅﾏｽﾄ側面支持ﾎﾟｰﾙ</v>
          </cell>
          <cell r="D760">
            <v>19600</v>
          </cell>
          <cell r="E760">
            <v>12200</v>
          </cell>
          <cell r="F760">
            <v>0.9</v>
          </cell>
          <cell r="G760" t="str">
            <v>50A 2.7m</v>
          </cell>
          <cell r="H760">
            <v>5426</v>
          </cell>
          <cell r="I760">
            <v>0</v>
          </cell>
          <cell r="J760" t="str">
            <v>本</v>
          </cell>
        </row>
        <row r="761">
          <cell r="B761" t="str">
            <v>MP-500YS</v>
          </cell>
          <cell r="C761" t="str">
            <v>ｱﾝﾃﾅﾏｽﾄ(ｽﾃﾝﾚｽ)</v>
          </cell>
          <cell r="D761">
            <v>87600</v>
          </cell>
          <cell r="E761">
            <v>54300</v>
          </cell>
          <cell r="F761">
            <v>0.9</v>
          </cell>
          <cell r="G761" t="str">
            <v>50A 2.7m</v>
          </cell>
          <cell r="H761">
            <v>30702</v>
          </cell>
          <cell r="I761">
            <v>0</v>
          </cell>
          <cell r="J761" t="str">
            <v>本</v>
          </cell>
        </row>
        <row r="762">
          <cell r="B762" t="str">
            <v>MP-550-40</v>
          </cell>
          <cell r="C762" t="str">
            <v>ｱﾝﾃﾅﾏｽﾄ</v>
          </cell>
          <cell r="D762">
            <v>33600</v>
          </cell>
          <cell r="E762">
            <v>20800</v>
          </cell>
          <cell r="F762">
            <v>0.9</v>
          </cell>
          <cell r="G762" t="str">
            <v>40A 5.5m</v>
          </cell>
          <cell r="H762">
            <v>6712</v>
          </cell>
          <cell r="I762">
            <v>0</v>
          </cell>
          <cell r="J762" t="str">
            <v>本</v>
          </cell>
        </row>
        <row r="763">
          <cell r="B763" t="str">
            <v>MP-550-50</v>
          </cell>
          <cell r="C763" t="str">
            <v>ｱﾝﾃﾅﾏｽﾄ</v>
          </cell>
          <cell r="D763">
            <v>37800</v>
          </cell>
          <cell r="E763">
            <v>23400</v>
          </cell>
          <cell r="F763">
            <v>0.9</v>
          </cell>
          <cell r="G763" t="str">
            <v>50A 5.5m</v>
          </cell>
          <cell r="H763">
            <v>8711</v>
          </cell>
          <cell r="I763">
            <v>0</v>
          </cell>
          <cell r="J763" t="str">
            <v>本</v>
          </cell>
        </row>
        <row r="764">
          <cell r="B764" t="str">
            <v>MSM-201</v>
          </cell>
          <cell r="C764" t="str">
            <v>CS･BS､U･V/FM混合器</v>
          </cell>
          <cell r="D764">
            <v>2700</v>
          </cell>
          <cell r="E764">
            <v>1650</v>
          </cell>
          <cell r="F764">
            <v>0.23</v>
          </cell>
          <cell r="H764">
            <v>846</v>
          </cell>
          <cell r="I764">
            <v>0</v>
          </cell>
          <cell r="J764" t="str">
            <v>個</v>
          </cell>
        </row>
        <row r="765">
          <cell r="B765" t="str">
            <v>MSM-201-B</v>
          </cell>
          <cell r="C765" t="str">
            <v>CS･BS､U･V/FM混合器</v>
          </cell>
          <cell r="D765">
            <v>2750</v>
          </cell>
          <cell r="E765">
            <v>1700</v>
          </cell>
          <cell r="F765">
            <v>0.23</v>
          </cell>
          <cell r="H765">
            <v>885</v>
          </cell>
          <cell r="I765">
            <v>0</v>
          </cell>
          <cell r="J765" t="str">
            <v>個</v>
          </cell>
        </row>
        <row r="766">
          <cell r="B766" t="str">
            <v>MSM-7B</v>
          </cell>
          <cell r="C766" t="str">
            <v>BS､U･V/FM混合分波器</v>
          </cell>
          <cell r="D766">
            <v>9050</v>
          </cell>
          <cell r="E766">
            <v>5600</v>
          </cell>
          <cell r="F766">
            <v>0.23</v>
          </cell>
          <cell r="H766">
            <v>3015</v>
          </cell>
          <cell r="I766">
            <v>0</v>
          </cell>
          <cell r="J766" t="str">
            <v>個</v>
          </cell>
        </row>
        <row r="767">
          <cell r="B767" t="str">
            <v>MSM-7BC</v>
          </cell>
          <cell r="C767" t="str">
            <v>BS､U･V/FM混合分波器</v>
          </cell>
          <cell r="D767">
            <v>11700</v>
          </cell>
          <cell r="E767">
            <v>7250</v>
          </cell>
          <cell r="F767">
            <v>0.23</v>
          </cell>
          <cell r="H767">
            <v>3910</v>
          </cell>
          <cell r="I767">
            <v>0</v>
          </cell>
          <cell r="J767" t="str">
            <v>個</v>
          </cell>
        </row>
        <row r="768">
          <cell r="B768" t="str">
            <v>MUM-LH(16/38)</v>
          </cell>
          <cell r="C768" t="str">
            <v>混合器(特定地域用)</v>
          </cell>
          <cell r="D768">
            <v>5400</v>
          </cell>
          <cell r="E768">
            <v>3350</v>
          </cell>
          <cell r="F768">
            <v>0.23</v>
          </cell>
          <cell r="G768" t="str">
            <v>MXTV用</v>
          </cell>
          <cell r="H768">
            <v>2000</v>
          </cell>
          <cell r="I768">
            <v>0</v>
          </cell>
          <cell r="J768" t="str">
            <v>個</v>
          </cell>
        </row>
        <row r="769">
          <cell r="B769" t="str">
            <v>MW-100Y</v>
          </cell>
          <cell r="C769" t="str">
            <v>側面金具(上)</v>
          </cell>
          <cell r="D769">
            <v>14400</v>
          </cell>
          <cell r="E769">
            <v>10800</v>
          </cell>
          <cell r="F769">
            <v>0.4</v>
          </cell>
          <cell r="G769" t="str">
            <v>100A用</v>
          </cell>
          <cell r="H769">
            <v>6469</v>
          </cell>
          <cell r="I769">
            <v>1</v>
          </cell>
          <cell r="J769" t="str">
            <v>個</v>
          </cell>
        </row>
        <row r="770">
          <cell r="B770" t="str">
            <v>MW-101Y</v>
          </cell>
          <cell r="C770" t="str">
            <v>側面金具(下)</v>
          </cell>
          <cell r="D770">
            <v>14400</v>
          </cell>
          <cell r="E770">
            <v>10800</v>
          </cell>
          <cell r="F770">
            <v>0.4</v>
          </cell>
          <cell r="G770" t="str">
            <v>100A用</v>
          </cell>
          <cell r="H770">
            <v>6469</v>
          </cell>
          <cell r="I770">
            <v>1</v>
          </cell>
          <cell r="J770" t="str">
            <v>個</v>
          </cell>
        </row>
        <row r="771">
          <cell r="B771" t="str">
            <v>MW-40</v>
          </cell>
          <cell r="C771" t="str">
            <v>側面金具(上)</v>
          </cell>
          <cell r="D771">
            <v>3000</v>
          </cell>
          <cell r="E771">
            <v>1850</v>
          </cell>
          <cell r="F771">
            <v>0.4</v>
          </cell>
          <cell r="G771" t="str">
            <v>40A用</v>
          </cell>
          <cell r="H771">
            <v>886</v>
          </cell>
          <cell r="I771">
            <v>0</v>
          </cell>
          <cell r="J771" t="str">
            <v>個</v>
          </cell>
        </row>
        <row r="772">
          <cell r="B772" t="str">
            <v>MW-40-1</v>
          </cell>
          <cell r="C772" t="str">
            <v>側面金具(下)</v>
          </cell>
          <cell r="D772">
            <v>3200</v>
          </cell>
          <cell r="E772">
            <v>2000</v>
          </cell>
          <cell r="F772">
            <v>0.4</v>
          </cell>
          <cell r="G772" t="str">
            <v>40A用</v>
          </cell>
          <cell r="H772">
            <v>888</v>
          </cell>
          <cell r="I772">
            <v>0</v>
          </cell>
          <cell r="J772" t="str">
            <v>個</v>
          </cell>
        </row>
        <row r="773">
          <cell r="B773" t="str">
            <v>MW-40-1S</v>
          </cell>
          <cell r="C773" t="str">
            <v>側面金具(下)ｽﾃﾝﾚｽ</v>
          </cell>
          <cell r="D773">
            <v>32000</v>
          </cell>
          <cell r="E773">
            <v>19800</v>
          </cell>
          <cell r="F773">
            <v>0.4</v>
          </cell>
          <cell r="G773" t="str">
            <v>40A用</v>
          </cell>
          <cell r="H773">
            <v>11880</v>
          </cell>
          <cell r="I773">
            <v>0</v>
          </cell>
          <cell r="J773" t="str">
            <v>個</v>
          </cell>
        </row>
        <row r="774">
          <cell r="B774" t="str">
            <v>MW-40S</v>
          </cell>
          <cell r="C774" t="str">
            <v>側面金具(上)ｽﾃﾝﾚｽ</v>
          </cell>
          <cell r="D774">
            <v>32000</v>
          </cell>
          <cell r="E774">
            <v>19800</v>
          </cell>
          <cell r="F774">
            <v>0.4</v>
          </cell>
          <cell r="G774" t="str">
            <v>40A用</v>
          </cell>
          <cell r="H774">
            <v>11880</v>
          </cell>
          <cell r="I774">
            <v>0</v>
          </cell>
          <cell r="J774" t="str">
            <v>個</v>
          </cell>
        </row>
        <row r="775">
          <cell r="B775" t="str">
            <v>MW-50K</v>
          </cell>
          <cell r="C775" t="str">
            <v>側面金具(上)</v>
          </cell>
          <cell r="D775">
            <v>4200</v>
          </cell>
          <cell r="E775">
            <v>2600</v>
          </cell>
          <cell r="F775">
            <v>0.4</v>
          </cell>
          <cell r="G775" t="str">
            <v>50A用</v>
          </cell>
          <cell r="H775">
            <v>1560</v>
          </cell>
          <cell r="I775">
            <v>0</v>
          </cell>
          <cell r="J775" t="str">
            <v>個</v>
          </cell>
        </row>
        <row r="776">
          <cell r="B776" t="str">
            <v>MW-50K-1</v>
          </cell>
          <cell r="C776" t="str">
            <v>側面金具(下)</v>
          </cell>
          <cell r="D776">
            <v>4400</v>
          </cell>
          <cell r="E776">
            <v>2750</v>
          </cell>
          <cell r="F776">
            <v>0.4</v>
          </cell>
          <cell r="G776" t="str">
            <v>50A用</v>
          </cell>
          <cell r="H776">
            <v>1650</v>
          </cell>
          <cell r="I776">
            <v>0</v>
          </cell>
          <cell r="J776" t="str">
            <v>個</v>
          </cell>
        </row>
        <row r="777">
          <cell r="B777" t="str">
            <v>MW-50Y</v>
          </cell>
          <cell r="C777" t="str">
            <v>側面金具(上)</v>
          </cell>
          <cell r="D777">
            <v>6700</v>
          </cell>
          <cell r="E777">
            <v>4150</v>
          </cell>
          <cell r="F777">
            <v>0.4</v>
          </cell>
          <cell r="G777" t="str">
            <v>50A用</v>
          </cell>
          <cell r="H777">
            <v>2490</v>
          </cell>
          <cell r="I777">
            <v>0</v>
          </cell>
          <cell r="J777" t="str">
            <v>個</v>
          </cell>
        </row>
        <row r="778">
          <cell r="B778" t="str">
            <v>MW-50Y-1</v>
          </cell>
          <cell r="C778" t="str">
            <v>側面金具(下)</v>
          </cell>
          <cell r="D778">
            <v>6700</v>
          </cell>
          <cell r="E778">
            <v>4150</v>
          </cell>
          <cell r="F778">
            <v>0.4</v>
          </cell>
          <cell r="G778" t="str">
            <v>50A用</v>
          </cell>
          <cell r="H778">
            <v>2490</v>
          </cell>
          <cell r="I778">
            <v>0</v>
          </cell>
          <cell r="J778" t="str">
            <v>個</v>
          </cell>
        </row>
        <row r="779">
          <cell r="B779" t="str">
            <v>MW-50Y-1S</v>
          </cell>
          <cell r="C779" t="str">
            <v>側面金具(下)ｽﾃﾝﾚｽ</v>
          </cell>
          <cell r="D779">
            <v>40000</v>
          </cell>
          <cell r="E779">
            <v>24800</v>
          </cell>
          <cell r="F779">
            <v>0.4</v>
          </cell>
          <cell r="G779" t="str">
            <v>50A用</v>
          </cell>
          <cell r="H779">
            <v>14880</v>
          </cell>
          <cell r="I779">
            <v>0</v>
          </cell>
          <cell r="J779" t="str">
            <v>個</v>
          </cell>
        </row>
        <row r="780">
          <cell r="B780" t="str">
            <v>MW-50YS</v>
          </cell>
          <cell r="C780" t="str">
            <v>側面金具(上)ｽﾃﾝﾚｽ</v>
          </cell>
          <cell r="D780">
            <v>40000</v>
          </cell>
          <cell r="E780">
            <v>24800</v>
          </cell>
          <cell r="F780">
            <v>0.4</v>
          </cell>
          <cell r="G780" t="str">
            <v>50A用</v>
          </cell>
          <cell r="H780">
            <v>14280</v>
          </cell>
          <cell r="I780">
            <v>0</v>
          </cell>
          <cell r="J780" t="str">
            <v>個</v>
          </cell>
        </row>
        <row r="781">
          <cell r="B781" t="str">
            <v>MW-65K</v>
          </cell>
          <cell r="C781" t="str">
            <v>側面金具(上下ｾｯﾄ)</v>
          </cell>
          <cell r="D781">
            <v>18600</v>
          </cell>
          <cell r="E781">
            <v>14000</v>
          </cell>
          <cell r="F781">
            <v>0.4</v>
          </cell>
          <cell r="G781" t="str">
            <v>65A用</v>
          </cell>
          <cell r="H781">
            <v>7626</v>
          </cell>
          <cell r="I781">
            <v>0</v>
          </cell>
          <cell r="J781" t="str">
            <v>個</v>
          </cell>
        </row>
        <row r="782">
          <cell r="B782" t="str">
            <v>MZ-120</v>
          </cell>
          <cell r="C782" t="str">
            <v>ｱﾝﾃﾅﾏｽﾄ</v>
          </cell>
          <cell r="D782">
            <v>800</v>
          </cell>
          <cell r="E782">
            <v>500</v>
          </cell>
          <cell r="F782">
            <v>0.1</v>
          </cell>
          <cell r="G782" t="str">
            <v>φ25 1.2m</v>
          </cell>
          <cell r="H782">
            <v>280</v>
          </cell>
          <cell r="I782">
            <v>0</v>
          </cell>
          <cell r="J782" t="str">
            <v>ほ</v>
          </cell>
        </row>
        <row r="783">
          <cell r="B783" t="str">
            <v>MZ-180</v>
          </cell>
          <cell r="C783" t="str">
            <v>ｱﾝﾃﾅﾏｽﾄ</v>
          </cell>
          <cell r="D783">
            <v>1100</v>
          </cell>
          <cell r="E783">
            <v>680</v>
          </cell>
          <cell r="F783">
            <v>0.1</v>
          </cell>
          <cell r="G783" t="str">
            <v>φ25 1.8m</v>
          </cell>
          <cell r="H783">
            <v>400</v>
          </cell>
          <cell r="I783">
            <v>0</v>
          </cell>
          <cell r="J783" t="str">
            <v>ほ</v>
          </cell>
        </row>
        <row r="784">
          <cell r="B784" t="str">
            <v>MZ-350</v>
          </cell>
          <cell r="C784" t="str">
            <v>ｱﾝﾃﾅﾏｽﾄ(2段)</v>
          </cell>
          <cell r="D784">
            <v>2350</v>
          </cell>
          <cell r="E784">
            <v>1450</v>
          </cell>
          <cell r="F784">
            <v>0.1</v>
          </cell>
          <cell r="G784" t="str">
            <v>φ25 3.5m</v>
          </cell>
          <cell r="H784">
            <v>881</v>
          </cell>
          <cell r="I784">
            <v>0</v>
          </cell>
          <cell r="J784" t="str">
            <v>ほ</v>
          </cell>
        </row>
        <row r="785">
          <cell r="B785" t="str">
            <v>NCM-7</v>
          </cell>
          <cell r="C785" t="str">
            <v>壁面ﾃﾚﾋﾞ端子</v>
          </cell>
          <cell r="D785">
            <v>2150</v>
          </cell>
          <cell r="E785">
            <v>1350</v>
          </cell>
          <cell r="F785">
            <v>0.15</v>
          </cell>
          <cell r="G785" t="str">
            <v>ﾆｭｰｺｽﾓﾜｲﾄﾞ用</v>
          </cell>
          <cell r="H785">
            <v>635</v>
          </cell>
          <cell r="I785">
            <v>0</v>
          </cell>
          <cell r="J785" t="str">
            <v>個</v>
          </cell>
        </row>
        <row r="786">
          <cell r="B786" t="str">
            <v>NCM-77</v>
          </cell>
          <cell r="C786" t="str">
            <v>壁面ﾃﾚﾋﾞ端子</v>
          </cell>
          <cell r="D786">
            <v>3450</v>
          </cell>
          <cell r="E786">
            <v>2150</v>
          </cell>
          <cell r="F786">
            <v>0.15</v>
          </cell>
          <cell r="G786" t="str">
            <v>ﾆｭｰｺｽﾓﾜｲﾄﾞ用</v>
          </cell>
          <cell r="H786">
            <v>900</v>
          </cell>
          <cell r="I786">
            <v>0</v>
          </cell>
          <cell r="J786" t="str">
            <v>個</v>
          </cell>
        </row>
        <row r="787">
          <cell r="B787" t="str">
            <v>NCM-7-7</v>
          </cell>
          <cell r="C787" t="str">
            <v>直列ﾕﾆｯﾄ(中間用)</v>
          </cell>
          <cell r="D787">
            <v>3150</v>
          </cell>
          <cell r="E787">
            <v>1950</v>
          </cell>
          <cell r="F787">
            <v>0.15</v>
          </cell>
          <cell r="G787" t="str">
            <v>ﾆｭｰｺｽﾓﾜｲﾄﾞ用</v>
          </cell>
          <cell r="H787">
            <v>915</v>
          </cell>
          <cell r="I787">
            <v>0</v>
          </cell>
          <cell r="J787" t="str">
            <v>個</v>
          </cell>
        </row>
        <row r="788">
          <cell r="B788" t="str">
            <v>NCM-77-7</v>
          </cell>
          <cell r="C788" t="str">
            <v>直列ﾕﾆｯﾄ(中間用)</v>
          </cell>
          <cell r="D788">
            <v>4300</v>
          </cell>
          <cell r="E788">
            <v>2650</v>
          </cell>
          <cell r="F788">
            <v>0.15</v>
          </cell>
          <cell r="G788" t="str">
            <v>ﾆｭｰｺｽﾓﾜｲﾄﾞ用</v>
          </cell>
          <cell r="H788">
            <v>1245</v>
          </cell>
          <cell r="I788">
            <v>0</v>
          </cell>
          <cell r="J788" t="str">
            <v>個</v>
          </cell>
        </row>
        <row r="789">
          <cell r="B789" t="str">
            <v>NCM-77L</v>
          </cell>
          <cell r="C789" t="str">
            <v>壁面ﾃﾚﾋﾞ端子</v>
          </cell>
          <cell r="D789">
            <v>3450</v>
          </cell>
          <cell r="E789">
            <v>2150</v>
          </cell>
          <cell r="F789">
            <v>0.15</v>
          </cell>
          <cell r="G789" t="str">
            <v>ﾆｭｰｺｽﾓﾜｲﾄﾞ用</v>
          </cell>
          <cell r="H789">
            <v>1005</v>
          </cell>
          <cell r="I789">
            <v>0</v>
          </cell>
          <cell r="J789" t="str">
            <v>個</v>
          </cell>
        </row>
        <row r="790">
          <cell r="B790" t="str">
            <v>NCM-77L-7</v>
          </cell>
          <cell r="C790" t="str">
            <v>直列ﾕﾆｯﾄ(中間用)</v>
          </cell>
          <cell r="D790">
            <v>4300</v>
          </cell>
          <cell r="E790">
            <v>2650</v>
          </cell>
          <cell r="F790">
            <v>0.15</v>
          </cell>
          <cell r="G790" t="str">
            <v>ﾆｭｰｺｽﾓﾜｲﾄﾞ用</v>
          </cell>
          <cell r="H790">
            <v>1245</v>
          </cell>
          <cell r="I790">
            <v>0</v>
          </cell>
          <cell r="J790" t="str">
            <v>個</v>
          </cell>
        </row>
        <row r="791">
          <cell r="B791" t="str">
            <v>NCM-77L-R</v>
          </cell>
          <cell r="C791" t="str">
            <v>直列ﾕﾆｯﾄ(端末用)</v>
          </cell>
          <cell r="D791">
            <v>4300</v>
          </cell>
          <cell r="E791">
            <v>2650</v>
          </cell>
          <cell r="F791">
            <v>0.15</v>
          </cell>
          <cell r="G791" t="str">
            <v>ﾆｭｰｺｽﾓﾜｲﾄﾞ用</v>
          </cell>
          <cell r="H791">
            <v>1245</v>
          </cell>
          <cell r="I791">
            <v>0</v>
          </cell>
          <cell r="J791" t="str">
            <v>個</v>
          </cell>
        </row>
        <row r="792">
          <cell r="B792" t="str">
            <v>NCM-77-R</v>
          </cell>
          <cell r="C792" t="str">
            <v>直列ﾕﾆｯﾄ(端末用)</v>
          </cell>
          <cell r="D792">
            <v>4300</v>
          </cell>
          <cell r="E792">
            <v>2650</v>
          </cell>
          <cell r="F792">
            <v>0.15</v>
          </cell>
          <cell r="G792" t="str">
            <v>ﾆｭｰｺｽﾓﾜｲﾄﾞ用</v>
          </cell>
          <cell r="H792">
            <v>854</v>
          </cell>
          <cell r="I792">
            <v>0</v>
          </cell>
          <cell r="J792" t="str">
            <v>個</v>
          </cell>
        </row>
        <row r="793">
          <cell r="B793" t="str">
            <v>NCM-7L</v>
          </cell>
          <cell r="C793" t="str">
            <v>壁面ﾃﾚﾋﾞ端子</v>
          </cell>
          <cell r="D793">
            <v>2150</v>
          </cell>
          <cell r="E793">
            <v>1350</v>
          </cell>
          <cell r="F793">
            <v>0.15</v>
          </cell>
          <cell r="G793" t="str">
            <v>ﾆｭｰｺｽﾓﾜｲﾄﾞ用</v>
          </cell>
          <cell r="H793">
            <v>635</v>
          </cell>
          <cell r="I793">
            <v>0</v>
          </cell>
          <cell r="J793" t="str">
            <v>個</v>
          </cell>
        </row>
        <row r="794">
          <cell r="B794" t="str">
            <v>NCM-7L-7</v>
          </cell>
          <cell r="C794" t="str">
            <v>直列ﾕﾆｯﾄ(中間用)</v>
          </cell>
          <cell r="D794">
            <v>3150</v>
          </cell>
          <cell r="E794">
            <v>1950</v>
          </cell>
          <cell r="F794">
            <v>0.15</v>
          </cell>
          <cell r="G794" t="str">
            <v>ﾆｭｰｺｽﾓﾜｲﾄﾞ用</v>
          </cell>
          <cell r="H794">
            <v>872</v>
          </cell>
          <cell r="I794">
            <v>0</v>
          </cell>
          <cell r="J794" t="str">
            <v>個</v>
          </cell>
        </row>
        <row r="795">
          <cell r="B795" t="str">
            <v>NCM-7L-R</v>
          </cell>
          <cell r="C795" t="str">
            <v>直列ﾕﾆｯﾄ(端末用)</v>
          </cell>
          <cell r="D795">
            <v>3150</v>
          </cell>
          <cell r="E795">
            <v>1950</v>
          </cell>
          <cell r="F795">
            <v>0.15</v>
          </cell>
          <cell r="G795" t="str">
            <v>ﾆｭｰｺｽﾓﾜｲﾄﾞ用</v>
          </cell>
          <cell r="H795">
            <v>790</v>
          </cell>
          <cell r="I795">
            <v>0</v>
          </cell>
          <cell r="J795" t="str">
            <v>個</v>
          </cell>
        </row>
        <row r="796">
          <cell r="B796" t="str">
            <v>NCM-7-R</v>
          </cell>
          <cell r="C796" t="str">
            <v>直列ﾕﾆｯﾄ(端末用)</v>
          </cell>
          <cell r="D796">
            <v>3150</v>
          </cell>
          <cell r="E796">
            <v>1950</v>
          </cell>
          <cell r="F796">
            <v>0.15</v>
          </cell>
          <cell r="G796" t="str">
            <v>ﾆｭｰｺｽﾓﾜｲﾄﾞ用</v>
          </cell>
          <cell r="H796">
            <v>644</v>
          </cell>
          <cell r="I796">
            <v>0</v>
          </cell>
          <cell r="J796" t="str">
            <v>個</v>
          </cell>
        </row>
        <row r="797">
          <cell r="B797" t="str">
            <v>NH-7A</v>
          </cell>
          <cell r="C797" t="str">
            <v>保安器</v>
          </cell>
          <cell r="D797">
            <v>3700</v>
          </cell>
          <cell r="E797">
            <v>2300</v>
          </cell>
          <cell r="F797">
            <v>0.2</v>
          </cell>
          <cell r="G797" t="str">
            <v>ｱﾚｽﾀ式</v>
          </cell>
          <cell r="H797">
            <v>757</v>
          </cell>
          <cell r="I797">
            <v>0</v>
          </cell>
          <cell r="J797" t="str">
            <v>個</v>
          </cell>
        </row>
        <row r="798">
          <cell r="B798" t="str">
            <v>NH-7AC1</v>
          </cell>
          <cell r="C798" t="str">
            <v>1分岐保安器</v>
          </cell>
          <cell r="D798">
            <v>5550</v>
          </cell>
          <cell r="E798">
            <v>3440</v>
          </cell>
          <cell r="F798">
            <v>0.2</v>
          </cell>
          <cell r="G798" t="str">
            <v>ｱﾚｽﾀ式</v>
          </cell>
          <cell r="H798">
            <v>1033</v>
          </cell>
          <cell r="I798">
            <v>0</v>
          </cell>
          <cell r="J798" t="str">
            <v>個</v>
          </cell>
        </row>
        <row r="799">
          <cell r="B799" t="str">
            <v>NH-7AD1</v>
          </cell>
          <cell r="C799" t="str">
            <v>2分配保安器</v>
          </cell>
          <cell r="D799">
            <v>5550</v>
          </cell>
          <cell r="E799">
            <v>3440</v>
          </cell>
          <cell r="F799">
            <v>0.2</v>
          </cell>
          <cell r="G799" t="str">
            <v>ｱﾚｽﾀ式</v>
          </cell>
          <cell r="H799">
            <v>1046</v>
          </cell>
          <cell r="I799">
            <v>0</v>
          </cell>
          <cell r="J799" t="str">
            <v>個</v>
          </cell>
        </row>
        <row r="800">
          <cell r="B800" t="str">
            <v>NH-7ADF1</v>
          </cell>
          <cell r="C800" t="str">
            <v>ﾌｨﾙﾀ内蔵保安器</v>
          </cell>
          <cell r="D800">
            <v>7000</v>
          </cell>
          <cell r="E800">
            <v>4340</v>
          </cell>
          <cell r="F800">
            <v>0.2</v>
          </cell>
          <cell r="G800" t="str">
            <v>ｱﾚｽﾀ式</v>
          </cell>
          <cell r="H800">
            <v>800</v>
          </cell>
          <cell r="I800">
            <v>0</v>
          </cell>
          <cell r="J800" t="str">
            <v>個</v>
          </cell>
        </row>
        <row r="801">
          <cell r="B801" t="str">
            <v>NH-7AF1</v>
          </cell>
          <cell r="C801" t="str">
            <v>ﾌｨﾙﾀ内蔵保安器</v>
          </cell>
          <cell r="D801">
            <v>4200</v>
          </cell>
          <cell r="E801">
            <v>2600</v>
          </cell>
          <cell r="F801">
            <v>0.2</v>
          </cell>
          <cell r="G801" t="str">
            <v>ｱﾚｽﾀ式</v>
          </cell>
          <cell r="H801">
            <v>826</v>
          </cell>
          <cell r="I801">
            <v>0</v>
          </cell>
          <cell r="J801" t="str">
            <v>個</v>
          </cell>
        </row>
        <row r="802">
          <cell r="B802" t="str">
            <v>NH-7AF3</v>
          </cell>
          <cell r="C802" t="str">
            <v>ﾌｨﾙﾀ内蔵保安器</v>
          </cell>
          <cell r="D802">
            <v>4000</v>
          </cell>
          <cell r="E802">
            <v>2480</v>
          </cell>
          <cell r="F802">
            <v>0.2</v>
          </cell>
          <cell r="G802" t="str">
            <v>ｱﾚｽﾀ式</v>
          </cell>
          <cell r="H802">
            <v>757</v>
          </cell>
          <cell r="I802">
            <v>0</v>
          </cell>
          <cell r="J802" t="str">
            <v>個</v>
          </cell>
        </row>
        <row r="803">
          <cell r="B803" t="str">
            <v>NH-7AF4</v>
          </cell>
          <cell r="C803" t="str">
            <v>ﾌｨﾙﾀ内蔵保安器</v>
          </cell>
          <cell r="D803">
            <v>4800</v>
          </cell>
          <cell r="E803">
            <v>2980</v>
          </cell>
          <cell r="F803">
            <v>0.2</v>
          </cell>
          <cell r="G803" t="str">
            <v>ｱﾚｽﾀ式</v>
          </cell>
          <cell r="H803">
            <v>750</v>
          </cell>
          <cell r="I803">
            <v>0</v>
          </cell>
          <cell r="J803" t="str">
            <v>個</v>
          </cell>
        </row>
        <row r="804">
          <cell r="B804" t="str">
            <v>NH-7AM</v>
          </cell>
          <cell r="C804" t="str">
            <v>混合器付保安器</v>
          </cell>
          <cell r="D804">
            <v>6800</v>
          </cell>
          <cell r="E804">
            <v>4220</v>
          </cell>
          <cell r="F804">
            <v>0.2</v>
          </cell>
          <cell r="G804" t="str">
            <v>ｱﾚｽﾀ式</v>
          </cell>
          <cell r="H804">
            <v>1377</v>
          </cell>
          <cell r="I804">
            <v>0</v>
          </cell>
          <cell r="J804" t="str">
            <v>個</v>
          </cell>
        </row>
        <row r="805">
          <cell r="B805" t="str">
            <v>NH-7AS</v>
          </cell>
          <cell r="C805" t="str">
            <v>CS/BS-IF対応保安器</v>
          </cell>
          <cell r="D805">
            <v>4000</v>
          </cell>
          <cell r="E805">
            <v>2480</v>
          </cell>
          <cell r="F805">
            <v>0.2</v>
          </cell>
          <cell r="G805" t="str">
            <v>ｱﾚｽﾀ式</v>
          </cell>
          <cell r="H805">
            <v>826</v>
          </cell>
          <cell r="I805">
            <v>0</v>
          </cell>
          <cell r="J805" t="str">
            <v>個</v>
          </cell>
        </row>
        <row r="806">
          <cell r="B806" t="str">
            <v>NH-7F</v>
          </cell>
          <cell r="C806" t="str">
            <v>保安器</v>
          </cell>
          <cell r="D806">
            <v>2800</v>
          </cell>
          <cell r="E806">
            <v>1740</v>
          </cell>
          <cell r="F806">
            <v>0.2</v>
          </cell>
          <cell r="G806" t="str">
            <v>ﾋｭｰｽﾞ式</v>
          </cell>
          <cell r="H806">
            <v>620</v>
          </cell>
          <cell r="I806">
            <v>0</v>
          </cell>
          <cell r="J806" t="str">
            <v>個</v>
          </cell>
        </row>
        <row r="807">
          <cell r="B807" t="str">
            <v>NP-3</v>
          </cell>
          <cell r="C807" t="str">
            <v>N形ﾌﾟﾗｸﾞ</v>
          </cell>
          <cell r="D807">
            <v>850</v>
          </cell>
          <cell r="E807">
            <v>640</v>
          </cell>
          <cell r="F807">
            <v>1.4999999999999999E-2</v>
          </cell>
          <cell r="G807" t="str">
            <v>3D-2V用</v>
          </cell>
          <cell r="H807">
            <v>390</v>
          </cell>
          <cell r="I807">
            <v>0</v>
          </cell>
          <cell r="J807" t="str">
            <v>個</v>
          </cell>
        </row>
        <row r="808">
          <cell r="B808" t="str">
            <v>NP-5</v>
          </cell>
          <cell r="C808" t="str">
            <v>N形ﾌﾟﾗｸﾞ</v>
          </cell>
          <cell r="D808">
            <v>950</v>
          </cell>
          <cell r="E808">
            <v>710</v>
          </cell>
          <cell r="F808">
            <v>1.4999999999999999E-2</v>
          </cell>
          <cell r="G808" t="str">
            <v>5D-2V用</v>
          </cell>
          <cell r="H808">
            <v>430</v>
          </cell>
          <cell r="I808">
            <v>0</v>
          </cell>
          <cell r="J808" t="str">
            <v>個</v>
          </cell>
        </row>
        <row r="809">
          <cell r="B809" t="str">
            <v>NP-8</v>
          </cell>
          <cell r="C809" t="str">
            <v>N形ﾌﾟﾗｸﾞ</v>
          </cell>
          <cell r="D809">
            <v>1100</v>
          </cell>
          <cell r="E809">
            <v>830</v>
          </cell>
          <cell r="F809">
            <v>1.4999999999999999E-2</v>
          </cell>
          <cell r="G809" t="str">
            <v>8D-2V用</v>
          </cell>
          <cell r="H809">
            <v>510</v>
          </cell>
          <cell r="I809">
            <v>0</v>
          </cell>
          <cell r="J809" t="str">
            <v>個</v>
          </cell>
        </row>
        <row r="810">
          <cell r="B810" t="str">
            <v>ORX-3001</v>
          </cell>
          <cell r="C810" t="str">
            <v>下り専用光受信器</v>
          </cell>
          <cell r="D810">
            <v>920000</v>
          </cell>
          <cell r="E810">
            <v>690000</v>
          </cell>
          <cell r="F810">
            <v>1.2</v>
          </cell>
          <cell r="H810">
            <v>342000</v>
          </cell>
          <cell r="I810">
            <v>0</v>
          </cell>
          <cell r="J810" t="str">
            <v>台</v>
          </cell>
        </row>
        <row r="811">
          <cell r="B811" t="str">
            <v>ORX-9001</v>
          </cell>
          <cell r="C811" t="str">
            <v>HE用光受信器</v>
          </cell>
          <cell r="D811">
            <v>935000</v>
          </cell>
          <cell r="E811">
            <v>700000</v>
          </cell>
          <cell r="F811">
            <v>1.2</v>
          </cell>
          <cell r="H811">
            <v>361810</v>
          </cell>
          <cell r="I811">
            <v>0</v>
          </cell>
          <cell r="J811" t="str">
            <v>台</v>
          </cell>
        </row>
        <row r="812">
          <cell r="B812" t="str">
            <v>ORX-9101</v>
          </cell>
          <cell r="C812" t="str">
            <v>HE用光受信器</v>
          </cell>
          <cell r="D812">
            <v>935000</v>
          </cell>
          <cell r="E812">
            <v>700000</v>
          </cell>
          <cell r="F812">
            <v>1.2</v>
          </cell>
          <cell r="H812">
            <v>361810</v>
          </cell>
          <cell r="I812">
            <v>0</v>
          </cell>
          <cell r="J812" t="str">
            <v>台</v>
          </cell>
        </row>
        <row r="813">
          <cell r="B813" t="str">
            <v>OTR-5001</v>
          </cell>
          <cell r="C813" t="str">
            <v>光送受信器</v>
          </cell>
          <cell r="D813">
            <v>3200000</v>
          </cell>
          <cell r="E813">
            <v>2400000</v>
          </cell>
          <cell r="F813">
            <v>1.2</v>
          </cell>
          <cell r="H813">
            <v>1047600</v>
          </cell>
          <cell r="I813">
            <v>0</v>
          </cell>
          <cell r="J813" t="str">
            <v>台</v>
          </cell>
        </row>
        <row r="814">
          <cell r="B814" t="str">
            <v>OTR-6001</v>
          </cell>
          <cell r="C814" t="str">
            <v>光送受信器</v>
          </cell>
          <cell r="D814">
            <v>0</v>
          </cell>
          <cell r="E814">
            <v>2250000</v>
          </cell>
          <cell r="F814">
            <v>1.2</v>
          </cell>
          <cell r="H814">
            <v>1120000</v>
          </cell>
          <cell r="I814">
            <v>0</v>
          </cell>
          <cell r="J814" t="str">
            <v>台</v>
          </cell>
        </row>
        <row r="815">
          <cell r="B815" t="str">
            <v>OTX-3001</v>
          </cell>
          <cell r="C815" t="str">
            <v>下り専用光受信器</v>
          </cell>
          <cell r="D815">
            <v>2400000</v>
          </cell>
          <cell r="E815">
            <v>1800000</v>
          </cell>
          <cell r="F815">
            <v>1.2</v>
          </cell>
          <cell r="H815">
            <v>891000</v>
          </cell>
          <cell r="I815">
            <v>0</v>
          </cell>
          <cell r="J815" t="str">
            <v>台</v>
          </cell>
        </row>
        <row r="816">
          <cell r="B816" t="str">
            <v>OTX-9002</v>
          </cell>
          <cell r="C816" t="str">
            <v>HE用光送信器</v>
          </cell>
          <cell r="D816">
            <v>3560000</v>
          </cell>
          <cell r="E816">
            <v>2670000</v>
          </cell>
          <cell r="F816">
            <v>1.2</v>
          </cell>
          <cell r="H816">
            <v>1320000</v>
          </cell>
          <cell r="I816">
            <v>0</v>
          </cell>
          <cell r="J816" t="str">
            <v>台</v>
          </cell>
        </row>
        <row r="817">
          <cell r="B817" t="str">
            <v>OTX-9003</v>
          </cell>
          <cell r="C817" t="str">
            <v>HE用光送信器</v>
          </cell>
          <cell r="D817">
            <v>0</v>
          </cell>
          <cell r="E817">
            <v>3000000</v>
          </cell>
          <cell r="F817">
            <v>1.2</v>
          </cell>
          <cell r="H817">
            <v>1490000</v>
          </cell>
          <cell r="I817">
            <v>0</v>
          </cell>
          <cell r="J817" t="str">
            <v>台</v>
          </cell>
        </row>
        <row r="818">
          <cell r="B818" t="str">
            <v>OTX-9102</v>
          </cell>
          <cell r="C818" t="str">
            <v>HE用光送信器</v>
          </cell>
          <cell r="D818">
            <v>0</v>
          </cell>
          <cell r="E818">
            <v>2670000</v>
          </cell>
          <cell r="F818">
            <v>1.2</v>
          </cell>
          <cell r="H818">
            <v>1320000</v>
          </cell>
          <cell r="I818">
            <v>0</v>
          </cell>
          <cell r="J818" t="str">
            <v>台</v>
          </cell>
        </row>
        <row r="819">
          <cell r="B819" t="str">
            <v>OTX-9103</v>
          </cell>
          <cell r="C819" t="str">
            <v>HE用光送信器</v>
          </cell>
          <cell r="D819">
            <v>0</v>
          </cell>
          <cell r="E819">
            <v>3000000</v>
          </cell>
          <cell r="F819">
            <v>1.2</v>
          </cell>
          <cell r="H819">
            <v>1490000</v>
          </cell>
          <cell r="I819">
            <v>0</v>
          </cell>
          <cell r="J819" t="str">
            <v>台</v>
          </cell>
        </row>
        <row r="820">
          <cell r="B820" t="str">
            <v>PC-CSR-741</v>
          </cell>
          <cell r="C820" t="str">
            <v>衛星信号切換器</v>
          </cell>
          <cell r="D820">
            <v>19500</v>
          </cell>
          <cell r="E820">
            <v>12100</v>
          </cell>
          <cell r="F820">
            <v>0.23</v>
          </cell>
          <cell r="H820">
            <v>5900</v>
          </cell>
          <cell r="I820">
            <v>0</v>
          </cell>
          <cell r="J820" t="str">
            <v>個</v>
          </cell>
        </row>
        <row r="821">
          <cell r="B821" t="str">
            <v>PC-F-4SN-2</v>
          </cell>
          <cell r="C821" t="str">
            <v>F形接栓</v>
          </cell>
          <cell r="D821">
            <v>800</v>
          </cell>
          <cell r="E821">
            <v>496</v>
          </cell>
          <cell r="F821">
            <v>0.12</v>
          </cell>
          <cell r="G821" t="str">
            <v>C-15</v>
          </cell>
          <cell r="H821">
            <v>291</v>
          </cell>
          <cell r="I821">
            <v>0</v>
          </cell>
          <cell r="J821" t="str">
            <v>個</v>
          </cell>
        </row>
        <row r="822">
          <cell r="B822" t="str">
            <v>PC-FC-05F</v>
          </cell>
          <cell r="C822" t="str">
            <v>ﾌﾗｯﾄｹｰﾌﾞﾙ</v>
          </cell>
          <cell r="D822">
            <v>5600</v>
          </cell>
          <cell r="E822">
            <v>3470</v>
          </cell>
          <cell r="F822">
            <v>0.5</v>
          </cell>
          <cell r="H822">
            <v>2130</v>
          </cell>
          <cell r="I822">
            <v>0</v>
          </cell>
          <cell r="J822" t="str">
            <v>個</v>
          </cell>
        </row>
        <row r="823">
          <cell r="B823" t="str">
            <v>PC-F-FSN</v>
          </cell>
          <cell r="C823" t="str">
            <v>F形接栓</v>
          </cell>
          <cell r="D823">
            <v>900</v>
          </cell>
          <cell r="E823">
            <v>558</v>
          </cell>
          <cell r="F823">
            <v>0.12</v>
          </cell>
          <cell r="H823">
            <v>321</v>
          </cell>
          <cell r="I823">
            <v>0</v>
          </cell>
          <cell r="J823" t="str">
            <v>個</v>
          </cell>
        </row>
        <row r="824">
          <cell r="B824" t="str">
            <v>PC-GTS-10S</v>
          </cell>
          <cell r="C824" t="str">
            <v>ﾌﾟﾗｸﾞ付中継ｹｰﾌﾞﾙ</v>
          </cell>
          <cell r="D824">
            <v>1400</v>
          </cell>
          <cell r="E824">
            <v>870</v>
          </cell>
          <cell r="H824">
            <v>425</v>
          </cell>
          <cell r="I824">
            <v>0</v>
          </cell>
          <cell r="J824" t="str">
            <v>本</v>
          </cell>
        </row>
        <row r="825">
          <cell r="B825" t="str">
            <v>PC-GTS-20S</v>
          </cell>
          <cell r="C825" t="str">
            <v>ﾌﾟﾗｸﾞ付中継ｹｰﾌﾞﾙ</v>
          </cell>
          <cell r="D825">
            <v>1800</v>
          </cell>
          <cell r="E825">
            <v>1120</v>
          </cell>
          <cell r="H825">
            <v>546</v>
          </cell>
          <cell r="I825">
            <v>0</v>
          </cell>
          <cell r="J825" t="str">
            <v>本</v>
          </cell>
        </row>
        <row r="826">
          <cell r="B826" t="str">
            <v>PC-GTS-30S</v>
          </cell>
          <cell r="C826" t="str">
            <v>ﾌﾟﾗｸﾞ付中継ｹｰﾌﾞﾙ</v>
          </cell>
          <cell r="D826">
            <v>2200</v>
          </cell>
          <cell r="E826">
            <v>1360</v>
          </cell>
          <cell r="H826">
            <v>663</v>
          </cell>
          <cell r="I826">
            <v>0</v>
          </cell>
          <cell r="J826" t="str">
            <v>本</v>
          </cell>
        </row>
        <row r="827">
          <cell r="B827" t="str">
            <v>PC-HP-7A</v>
          </cell>
          <cell r="C827" t="str">
            <v>ﾃﾚﾋﾞｺﾝｾﾝﾄﾌﾟﾗｸﾞ</v>
          </cell>
          <cell r="D827">
            <v>600</v>
          </cell>
          <cell r="E827">
            <v>372</v>
          </cell>
          <cell r="F827">
            <v>1.4999999999999999E-2</v>
          </cell>
          <cell r="H827">
            <v>279</v>
          </cell>
          <cell r="I827">
            <v>0</v>
          </cell>
          <cell r="J827" t="str">
            <v>個</v>
          </cell>
        </row>
        <row r="828">
          <cell r="B828" t="str">
            <v>PC-HP-7B</v>
          </cell>
          <cell r="C828" t="str">
            <v>ﾃﾚﾋﾞｺﾝｾﾝﾄﾌﾟﾗｸﾞ</v>
          </cell>
          <cell r="D828">
            <v>600</v>
          </cell>
          <cell r="E828">
            <v>372</v>
          </cell>
          <cell r="F828">
            <v>1.4999999999999999E-2</v>
          </cell>
          <cell r="H828">
            <v>279</v>
          </cell>
          <cell r="I828">
            <v>0</v>
          </cell>
          <cell r="J828" t="str">
            <v>個</v>
          </cell>
        </row>
        <row r="829">
          <cell r="B829" t="str">
            <v>PC-S4C-FV-10</v>
          </cell>
          <cell r="C829" t="str">
            <v>接栓付同軸ｹｰﾌﾞﾙ</v>
          </cell>
          <cell r="D829">
            <v>1500</v>
          </cell>
          <cell r="E829">
            <v>930</v>
          </cell>
          <cell r="H829">
            <v>560</v>
          </cell>
          <cell r="I829">
            <v>0</v>
          </cell>
          <cell r="J829" t="str">
            <v>本</v>
          </cell>
        </row>
        <row r="830">
          <cell r="B830" t="str">
            <v>PC-S4C-FV-10A</v>
          </cell>
          <cell r="C830" t="str">
            <v>接栓付同軸ｹｰﾌﾞﾙ</v>
          </cell>
          <cell r="D830">
            <v>2700</v>
          </cell>
          <cell r="E830">
            <v>1670</v>
          </cell>
          <cell r="H830">
            <v>1000</v>
          </cell>
          <cell r="I830">
            <v>0</v>
          </cell>
          <cell r="J830" t="str">
            <v>本</v>
          </cell>
        </row>
        <row r="831">
          <cell r="B831" t="str">
            <v>PC-S4C-FV-20</v>
          </cell>
          <cell r="C831" t="str">
            <v>接栓付同軸ｹｰﾌﾞﾙ</v>
          </cell>
          <cell r="D831">
            <v>2800</v>
          </cell>
          <cell r="E831">
            <v>1740</v>
          </cell>
          <cell r="H831">
            <v>1050</v>
          </cell>
          <cell r="I831">
            <v>0</v>
          </cell>
          <cell r="J831" t="str">
            <v>本</v>
          </cell>
        </row>
        <row r="832">
          <cell r="B832" t="str">
            <v>PC-S4C-FV-20A</v>
          </cell>
          <cell r="C832" t="str">
            <v>接栓付同軸ｹｰﾌﾞﾙ</v>
          </cell>
          <cell r="D832">
            <v>4000</v>
          </cell>
          <cell r="E832">
            <v>2480</v>
          </cell>
          <cell r="H832">
            <v>1490</v>
          </cell>
          <cell r="I832">
            <v>0</v>
          </cell>
          <cell r="J832" t="str">
            <v>本</v>
          </cell>
        </row>
        <row r="833">
          <cell r="B833" t="str">
            <v>PCSA-452</v>
          </cell>
          <cell r="C833" t="str">
            <v>CSｱﾝﾃﾅ(45形)</v>
          </cell>
          <cell r="D833">
            <v>35000</v>
          </cell>
          <cell r="E833">
            <v>26300</v>
          </cell>
          <cell r="F833">
            <v>1.7</v>
          </cell>
          <cell r="H833">
            <v>7500</v>
          </cell>
          <cell r="I833">
            <v>0</v>
          </cell>
          <cell r="J833" t="str">
            <v>本</v>
          </cell>
        </row>
        <row r="834">
          <cell r="B834" t="str">
            <v>PCSA-453W4</v>
          </cell>
          <cell r="C834" t="str">
            <v>CSﾃﾞｭｱﾙﾋﾞｰﾑｱﾝﾃﾅ45</v>
          </cell>
          <cell r="D834">
            <v>37000</v>
          </cell>
          <cell r="E834">
            <v>27800</v>
          </cell>
          <cell r="F834">
            <v>1.8</v>
          </cell>
          <cell r="H834">
            <v>6500</v>
          </cell>
          <cell r="I834">
            <v>0</v>
          </cell>
          <cell r="J834" t="str">
            <v>本</v>
          </cell>
        </row>
        <row r="835">
          <cell r="B835" t="str">
            <v>PC-TEL-D2P</v>
          </cell>
          <cell r="C835" t="str">
            <v>ﾓｼﾞｭﾗ2分配</v>
          </cell>
          <cell r="D835">
            <v>1100</v>
          </cell>
          <cell r="E835">
            <v>682</v>
          </cell>
          <cell r="H835">
            <v>460</v>
          </cell>
          <cell r="I835">
            <v>0</v>
          </cell>
          <cell r="J835" t="str">
            <v>個</v>
          </cell>
        </row>
        <row r="836">
          <cell r="B836" t="str">
            <v>PC-TEL-J1</v>
          </cell>
          <cell r="C836" t="str">
            <v>ﾓｼﾞｭﾗｼﾞｬｯｸ</v>
          </cell>
          <cell r="D836">
            <v>1100</v>
          </cell>
          <cell r="E836">
            <v>682</v>
          </cell>
          <cell r="H836">
            <v>460</v>
          </cell>
          <cell r="I836">
            <v>0</v>
          </cell>
          <cell r="J836" t="str">
            <v>個</v>
          </cell>
        </row>
        <row r="837">
          <cell r="B837" t="str">
            <v>PS-1500</v>
          </cell>
          <cell r="C837" t="str">
            <v>電源装置</v>
          </cell>
          <cell r="D837">
            <v>15400</v>
          </cell>
          <cell r="E837">
            <v>9550</v>
          </cell>
          <cell r="F837">
            <v>1</v>
          </cell>
          <cell r="G837" t="str">
            <v>DC15V 700mA</v>
          </cell>
          <cell r="H837">
            <v>6175</v>
          </cell>
          <cell r="I837">
            <v>0</v>
          </cell>
          <cell r="J837" t="str">
            <v>台</v>
          </cell>
        </row>
        <row r="838">
          <cell r="B838" t="str">
            <v>PS-1520</v>
          </cell>
          <cell r="C838" t="str">
            <v>電源装置</v>
          </cell>
          <cell r="D838">
            <v>30000</v>
          </cell>
          <cell r="E838">
            <v>18600</v>
          </cell>
          <cell r="F838">
            <v>1</v>
          </cell>
          <cell r="G838" t="str">
            <v>DC15V 1700mA</v>
          </cell>
          <cell r="H838">
            <v>8780</v>
          </cell>
          <cell r="I838">
            <v>0</v>
          </cell>
          <cell r="J838" t="str">
            <v>台</v>
          </cell>
        </row>
        <row r="839">
          <cell r="B839" t="str">
            <v>PS-3003D</v>
          </cell>
          <cell r="C839" t="str">
            <v>無停電電源装置</v>
          </cell>
          <cell r="D839">
            <v>429000</v>
          </cell>
          <cell r="E839">
            <v>266000</v>
          </cell>
          <cell r="F839">
            <v>1</v>
          </cell>
          <cell r="G839" t="str">
            <v>停電後約4時間動作</v>
          </cell>
          <cell r="H839">
            <v>160000</v>
          </cell>
          <cell r="I839">
            <v>0</v>
          </cell>
          <cell r="J839" t="str">
            <v>台</v>
          </cell>
        </row>
        <row r="840">
          <cell r="B840" t="str">
            <v>PS-3003DF</v>
          </cell>
          <cell r="C840" t="str">
            <v>無停電電源装置</v>
          </cell>
          <cell r="D840">
            <v>429000</v>
          </cell>
          <cell r="E840">
            <v>266000</v>
          </cell>
          <cell r="F840">
            <v>1</v>
          </cell>
          <cell r="G840" t="str">
            <v>停電後約4時間動作</v>
          </cell>
          <cell r="H840">
            <v>160000</v>
          </cell>
          <cell r="I840">
            <v>0</v>
          </cell>
          <cell r="J840" t="str">
            <v>台</v>
          </cell>
        </row>
        <row r="841">
          <cell r="B841" t="str">
            <v>PS-300RCW</v>
          </cell>
          <cell r="C841" t="str">
            <v>電源装置</v>
          </cell>
          <cell r="D841">
            <v>12100</v>
          </cell>
          <cell r="E841">
            <v>7500</v>
          </cell>
          <cell r="F841">
            <v>1</v>
          </cell>
          <cell r="G841" t="str">
            <v>0.25A</v>
          </cell>
          <cell r="H841">
            <v>3845</v>
          </cell>
          <cell r="I841">
            <v>0</v>
          </cell>
          <cell r="J841" t="str">
            <v>台</v>
          </cell>
        </row>
        <row r="842">
          <cell r="B842" t="str">
            <v>PS-300RW</v>
          </cell>
          <cell r="C842" t="str">
            <v>電源装置</v>
          </cell>
          <cell r="D842">
            <v>8450</v>
          </cell>
          <cell r="E842">
            <v>5250</v>
          </cell>
          <cell r="F842">
            <v>1</v>
          </cell>
          <cell r="G842" t="str">
            <v>0.25A</v>
          </cell>
          <cell r="H842">
            <v>2690</v>
          </cell>
          <cell r="I842">
            <v>0</v>
          </cell>
          <cell r="J842" t="str">
            <v>台</v>
          </cell>
        </row>
        <row r="843">
          <cell r="B843" t="str">
            <v>PS-301RCW</v>
          </cell>
          <cell r="C843" t="str">
            <v>電源装置</v>
          </cell>
          <cell r="D843">
            <v>15400</v>
          </cell>
          <cell r="E843">
            <v>9550</v>
          </cell>
          <cell r="F843">
            <v>1</v>
          </cell>
          <cell r="G843" t="str">
            <v>1A</v>
          </cell>
          <cell r="H843">
            <v>4885</v>
          </cell>
          <cell r="I843">
            <v>0</v>
          </cell>
          <cell r="J843" t="str">
            <v>台</v>
          </cell>
        </row>
        <row r="844">
          <cell r="B844" t="str">
            <v>PS-301RW</v>
          </cell>
          <cell r="C844" t="str">
            <v>電源装置</v>
          </cell>
          <cell r="D844">
            <v>11900</v>
          </cell>
          <cell r="E844">
            <v>7400</v>
          </cell>
          <cell r="F844">
            <v>1</v>
          </cell>
          <cell r="G844" t="str">
            <v>1A</v>
          </cell>
          <cell r="H844">
            <v>3785</v>
          </cell>
          <cell r="I844">
            <v>0</v>
          </cell>
          <cell r="J844" t="str">
            <v>台</v>
          </cell>
        </row>
        <row r="845">
          <cell r="B845" t="str">
            <v>PS-302RC</v>
          </cell>
          <cell r="C845" t="str">
            <v>電源装置</v>
          </cell>
          <cell r="D845">
            <v>28600</v>
          </cell>
          <cell r="E845">
            <v>17700</v>
          </cell>
          <cell r="F845">
            <v>1</v>
          </cell>
          <cell r="G845" t="str">
            <v>2A</v>
          </cell>
          <cell r="H845">
            <v>6922</v>
          </cell>
          <cell r="I845">
            <v>0</v>
          </cell>
          <cell r="J845" t="str">
            <v>台</v>
          </cell>
        </row>
        <row r="846">
          <cell r="B846" t="str">
            <v>PS-303</v>
          </cell>
          <cell r="C846" t="str">
            <v>CATV用電源装置</v>
          </cell>
          <cell r="D846">
            <v>67000</v>
          </cell>
          <cell r="E846">
            <v>41500</v>
          </cell>
          <cell r="F846">
            <v>1</v>
          </cell>
          <cell r="G846" t="str">
            <v>3A</v>
          </cell>
          <cell r="H846">
            <v>26265</v>
          </cell>
          <cell r="I846">
            <v>0</v>
          </cell>
          <cell r="J846" t="str">
            <v>台</v>
          </cell>
        </row>
        <row r="847">
          <cell r="B847" t="str">
            <v>PS-310</v>
          </cell>
          <cell r="C847" t="str">
            <v>電源装置</v>
          </cell>
          <cell r="D847">
            <v>10000</v>
          </cell>
          <cell r="E847">
            <v>6200</v>
          </cell>
          <cell r="F847">
            <v>1</v>
          </cell>
          <cell r="G847" t="str">
            <v>0.5A</v>
          </cell>
          <cell r="H847">
            <v>3500</v>
          </cell>
          <cell r="I847">
            <v>0</v>
          </cell>
          <cell r="J847" t="str">
            <v>台</v>
          </cell>
        </row>
        <row r="848">
          <cell r="B848" t="str">
            <v>PS-311</v>
          </cell>
          <cell r="C848" t="str">
            <v>電源装置</v>
          </cell>
          <cell r="D848">
            <v>10500</v>
          </cell>
          <cell r="E848">
            <v>6500</v>
          </cell>
          <cell r="F848">
            <v>1</v>
          </cell>
          <cell r="G848" t="str">
            <v>1A</v>
          </cell>
          <cell r="H848">
            <v>3534</v>
          </cell>
          <cell r="I848">
            <v>0</v>
          </cell>
          <cell r="J848" t="str">
            <v>台</v>
          </cell>
        </row>
        <row r="849">
          <cell r="B849" t="str">
            <v>PS-312</v>
          </cell>
          <cell r="C849" t="str">
            <v>電源装置</v>
          </cell>
          <cell r="D849">
            <v>5000</v>
          </cell>
          <cell r="E849">
            <v>3100</v>
          </cell>
          <cell r="F849">
            <v>1</v>
          </cell>
          <cell r="G849" t="str">
            <v>0.07A</v>
          </cell>
          <cell r="H849">
            <v>1765</v>
          </cell>
          <cell r="I849">
            <v>0</v>
          </cell>
          <cell r="J849" t="str">
            <v>台</v>
          </cell>
        </row>
        <row r="850">
          <cell r="B850" t="str">
            <v>PS-313</v>
          </cell>
          <cell r="C850" t="str">
            <v>電源装置</v>
          </cell>
          <cell r="D850">
            <v>12000</v>
          </cell>
          <cell r="E850">
            <v>7440</v>
          </cell>
          <cell r="F850">
            <v>1</v>
          </cell>
          <cell r="G850" t="str">
            <v>0.65A</v>
          </cell>
          <cell r="H850">
            <v>4235</v>
          </cell>
          <cell r="I850">
            <v>0</v>
          </cell>
          <cell r="J850" t="str">
            <v>台</v>
          </cell>
        </row>
        <row r="851">
          <cell r="B851" t="str">
            <v>PS-6006DF</v>
          </cell>
          <cell r="C851" t="str">
            <v>無停電電源装置</v>
          </cell>
          <cell r="D851">
            <v>1000000</v>
          </cell>
          <cell r="E851">
            <v>620000</v>
          </cell>
          <cell r="F851">
            <v>1.5</v>
          </cell>
          <cell r="G851" t="str">
            <v>停電後約2時間動作</v>
          </cell>
          <cell r="H851">
            <v>316000</v>
          </cell>
          <cell r="I851">
            <v>0</v>
          </cell>
          <cell r="J851" t="str">
            <v>台</v>
          </cell>
        </row>
        <row r="852">
          <cell r="B852" t="str">
            <v>PS-6015DF</v>
          </cell>
          <cell r="C852" t="str">
            <v>無停電電源装置</v>
          </cell>
          <cell r="D852">
            <v>2200000</v>
          </cell>
          <cell r="E852">
            <v>1364000</v>
          </cell>
          <cell r="F852">
            <v>1.5</v>
          </cell>
          <cell r="G852" t="str">
            <v>停電後約2時間動作</v>
          </cell>
          <cell r="H852">
            <v>796000</v>
          </cell>
          <cell r="I852">
            <v>0</v>
          </cell>
          <cell r="J852" t="str">
            <v>台</v>
          </cell>
        </row>
        <row r="853">
          <cell r="B853" t="str">
            <v>PS-615</v>
          </cell>
          <cell r="C853" t="str">
            <v>CATV用電源装置</v>
          </cell>
          <cell r="D853">
            <v>795000</v>
          </cell>
          <cell r="E853">
            <v>493000</v>
          </cell>
          <cell r="F853">
            <v>1.5</v>
          </cell>
          <cell r="G853" t="str">
            <v>15A</v>
          </cell>
          <cell r="H853">
            <v>280000</v>
          </cell>
          <cell r="I853">
            <v>0</v>
          </cell>
          <cell r="J853" t="str">
            <v>台</v>
          </cell>
        </row>
        <row r="854">
          <cell r="B854" t="str">
            <v>PST-303</v>
          </cell>
          <cell r="C854" t="str">
            <v>耐雷性電源装置</v>
          </cell>
          <cell r="D854">
            <v>103000</v>
          </cell>
          <cell r="E854">
            <v>63900</v>
          </cell>
          <cell r="F854">
            <v>1.5</v>
          </cell>
          <cell r="G854" t="str">
            <v>3A</v>
          </cell>
          <cell r="H854">
            <v>32685</v>
          </cell>
          <cell r="I854">
            <v>0</v>
          </cell>
          <cell r="J854" t="str">
            <v>台</v>
          </cell>
        </row>
        <row r="855">
          <cell r="B855" t="str">
            <v>PST-303F</v>
          </cell>
          <cell r="C855" t="str">
            <v>耐雷性電源装置</v>
          </cell>
          <cell r="D855">
            <v>103000</v>
          </cell>
          <cell r="E855">
            <v>63900</v>
          </cell>
          <cell r="F855">
            <v>1.5</v>
          </cell>
          <cell r="G855" t="str">
            <v>3A</v>
          </cell>
          <cell r="H855">
            <v>34405</v>
          </cell>
          <cell r="I855">
            <v>0</v>
          </cell>
          <cell r="J855" t="str">
            <v>台</v>
          </cell>
        </row>
        <row r="856">
          <cell r="B856" t="str">
            <v>PST-6004F</v>
          </cell>
          <cell r="C856" t="str">
            <v>耐雷性電源装置</v>
          </cell>
          <cell r="D856">
            <v>260000</v>
          </cell>
          <cell r="E856">
            <v>161000</v>
          </cell>
          <cell r="F856">
            <v>1.5</v>
          </cell>
          <cell r="G856" t="str">
            <v>3.3A</v>
          </cell>
          <cell r="H856">
            <v>91000</v>
          </cell>
          <cell r="I856">
            <v>0</v>
          </cell>
          <cell r="J856" t="str">
            <v>台</v>
          </cell>
        </row>
        <row r="857">
          <cell r="B857" t="str">
            <v>PT-101-B</v>
          </cell>
          <cell r="C857" t="str">
            <v>十字形ﾎﾞｯｸｽﾚﾝﾁ</v>
          </cell>
          <cell r="D857">
            <v>620</v>
          </cell>
          <cell r="E857">
            <v>380</v>
          </cell>
          <cell r="G857" t="str">
            <v>8,10,12,13㎜のﾅｯﾄ</v>
          </cell>
          <cell r="H857">
            <v>200</v>
          </cell>
          <cell r="I857">
            <v>0</v>
          </cell>
          <cell r="J857" t="str">
            <v>個</v>
          </cell>
        </row>
        <row r="858">
          <cell r="B858" t="str">
            <v>PT-104-B</v>
          </cell>
          <cell r="C858" t="str">
            <v>ｸﾛｽﾏｳﾝﾄ(小)</v>
          </cell>
          <cell r="D858">
            <v>3000</v>
          </cell>
          <cell r="E858">
            <v>1850</v>
          </cell>
          <cell r="H858">
            <v>935</v>
          </cell>
          <cell r="I858">
            <v>0</v>
          </cell>
          <cell r="J858" t="str">
            <v>個</v>
          </cell>
        </row>
        <row r="859">
          <cell r="B859" t="str">
            <v>PT-105-B</v>
          </cell>
          <cell r="C859" t="str">
            <v>自己融着ﾃｰﾌﾟ</v>
          </cell>
          <cell r="D859">
            <v>600</v>
          </cell>
          <cell r="E859">
            <v>370</v>
          </cell>
          <cell r="H859">
            <v>240</v>
          </cell>
          <cell r="I859">
            <v>0</v>
          </cell>
          <cell r="J859" t="str">
            <v>個</v>
          </cell>
        </row>
        <row r="860">
          <cell r="B860" t="str">
            <v>PT-106-B</v>
          </cell>
          <cell r="C860" t="str">
            <v>自己融着ﾃｰﾌﾟｾｯﾄ</v>
          </cell>
          <cell r="D860">
            <v>750</v>
          </cell>
          <cell r="E860">
            <v>470</v>
          </cell>
          <cell r="H860">
            <v>290</v>
          </cell>
          <cell r="I860">
            <v>0</v>
          </cell>
          <cell r="J860" t="str">
            <v>個</v>
          </cell>
        </row>
        <row r="861">
          <cell r="B861" t="str">
            <v>PT-107-B</v>
          </cell>
          <cell r="C861" t="str">
            <v>ﾀｰﾝﾊﾞｯｸﾙ</v>
          </cell>
          <cell r="D861">
            <v>2800</v>
          </cell>
          <cell r="E861">
            <v>1750</v>
          </cell>
          <cell r="H861">
            <v>1000</v>
          </cell>
          <cell r="I861">
            <v>0</v>
          </cell>
          <cell r="J861" t="str">
            <v>個</v>
          </cell>
        </row>
        <row r="862">
          <cell r="B862" t="str">
            <v>PT-109</v>
          </cell>
          <cell r="C862" t="str">
            <v>ﾏｳﾝﾄｱﾀﾞﾌﾟﾀ</v>
          </cell>
          <cell r="D862">
            <v>4200</v>
          </cell>
          <cell r="E862">
            <v>3150</v>
          </cell>
          <cell r="H862">
            <v>1850</v>
          </cell>
          <cell r="I862">
            <v>0</v>
          </cell>
          <cell r="J862" t="str">
            <v>個</v>
          </cell>
        </row>
        <row r="863">
          <cell r="B863" t="str">
            <v>PT-113-B</v>
          </cell>
          <cell r="C863" t="str">
            <v>ｹｰﾌﾞﾙｸﾘｯﾌﾟ</v>
          </cell>
          <cell r="D863">
            <v>400</v>
          </cell>
          <cell r="E863">
            <v>250</v>
          </cell>
          <cell r="H863">
            <v>195</v>
          </cell>
          <cell r="I863">
            <v>0</v>
          </cell>
          <cell r="J863" t="str">
            <v>個</v>
          </cell>
        </row>
        <row r="864">
          <cell r="B864" t="str">
            <v>PT-114-B</v>
          </cell>
          <cell r="C864" t="str">
            <v>ｹｰﾌﾞﾙｸﾘｯﾌﾟ</v>
          </cell>
          <cell r="D864">
            <v>400</v>
          </cell>
          <cell r="E864">
            <v>250</v>
          </cell>
          <cell r="H864">
            <v>195</v>
          </cell>
          <cell r="I864">
            <v>0</v>
          </cell>
          <cell r="J864" t="str">
            <v>個</v>
          </cell>
        </row>
        <row r="865">
          <cell r="B865" t="str">
            <v>PY-101</v>
          </cell>
          <cell r="C865" t="str">
            <v>ｱﾝﾌﾟ取付金具(壁面用)</v>
          </cell>
          <cell r="D865">
            <v>2300</v>
          </cell>
          <cell r="E865">
            <v>1450</v>
          </cell>
          <cell r="H865">
            <v>869</v>
          </cell>
          <cell r="I865">
            <v>0</v>
          </cell>
          <cell r="J865" t="str">
            <v>個</v>
          </cell>
        </row>
        <row r="866">
          <cell r="B866" t="str">
            <v>PY-102</v>
          </cell>
          <cell r="C866" t="str">
            <v>ｱﾝﾌﾟ取付金具(ﾎﾟｰﾙ用)</v>
          </cell>
          <cell r="D866">
            <v>4050</v>
          </cell>
          <cell r="E866">
            <v>2500</v>
          </cell>
          <cell r="H866">
            <v>1500</v>
          </cell>
          <cell r="I866">
            <v>0</v>
          </cell>
          <cell r="J866" t="str">
            <v>個</v>
          </cell>
        </row>
        <row r="867">
          <cell r="B867" t="str">
            <v>PY-103</v>
          </cell>
          <cell r="C867" t="str">
            <v>ｱﾝﾃﾅ取付金具</v>
          </cell>
          <cell r="D867">
            <v>1150</v>
          </cell>
          <cell r="E867">
            <v>710</v>
          </cell>
          <cell r="H867">
            <v>375</v>
          </cell>
          <cell r="I867">
            <v>0</v>
          </cell>
          <cell r="J867" t="str">
            <v>個</v>
          </cell>
        </row>
        <row r="868">
          <cell r="B868" t="str">
            <v>PY-107</v>
          </cell>
          <cell r="C868" t="str">
            <v>ｸﾛｽﾏｳﾝﾄ(大)</v>
          </cell>
          <cell r="D868">
            <v>15000</v>
          </cell>
          <cell r="E868">
            <v>9300</v>
          </cell>
          <cell r="H868">
            <v>4838</v>
          </cell>
          <cell r="I868">
            <v>0</v>
          </cell>
          <cell r="J868" t="str">
            <v>個</v>
          </cell>
        </row>
        <row r="869">
          <cell r="B869" t="str">
            <v>PY-109</v>
          </cell>
          <cell r="C869" t="str">
            <v>同軸給電用電源ｱﾀﾞﾌﾟﾀ</v>
          </cell>
          <cell r="D869">
            <v>5150</v>
          </cell>
          <cell r="E869">
            <v>3200</v>
          </cell>
          <cell r="H869">
            <v>1564</v>
          </cell>
          <cell r="I869">
            <v>0</v>
          </cell>
          <cell r="J869" t="str">
            <v>個</v>
          </cell>
        </row>
        <row r="870">
          <cell r="B870" t="str">
            <v>PY-110</v>
          </cell>
          <cell r="C870" t="str">
            <v>ﾀｯﾌﾟｵﾌ壁面取付金具</v>
          </cell>
          <cell r="D870">
            <v>310</v>
          </cell>
          <cell r="E870">
            <v>190</v>
          </cell>
          <cell r="H870">
            <v>110</v>
          </cell>
          <cell r="I870">
            <v>0</v>
          </cell>
          <cell r="J870" t="str">
            <v>個</v>
          </cell>
        </row>
        <row r="871">
          <cell r="B871" t="str">
            <v>PY-111</v>
          </cell>
          <cell r="C871" t="str">
            <v>同軸給電用電源ｱﾀﾞﾌﾟﾀ</v>
          </cell>
          <cell r="D871">
            <v>5150</v>
          </cell>
          <cell r="E871">
            <v>3200</v>
          </cell>
          <cell r="H871">
            <v>1590</v>
          </cell>
          <cell r="I871">
            <v>0</v>
          </cell>
          <cell r="J871" t="str">
            <v>個</v>
          </cell>
        </row>
        <row r="872">
          <cell r="B872" t="str">
            <v>PY-112</v>
          </cell>
          <cell r="C872" t="str">
            <v>ｱﾝｶﾎﾞﾙﾄ(4本入)</v>
          </cell>
          <cell r="D872">
            <v>3950</v>
          </cell>
          <cell r="E872">
            <v>2950</v>
          </cell>
          <cell r="H872">
            <v>1770</v>
          </cell>
          <cell r="I872">
            <v>0</v>
          </cell>
          <cell r="J872" t="str">
            <v>式</v>
          </cell>
        </row>
        <row r="873">
          <cell r="B873" t="str">
            <v>PY-113</v>
          </cell>
          <cell r="C873" t="str">
            <v>ﾓﾆﾀ測定用ｲｺﾗｲｻﾞ</v>
          </cell>
          <cell r="D873">
            <v>10800</v>
          </cell>
          <cell r="E873">
            <v>6700</v>
          </cell>
          <cell r="H873">
            <v>2363</v>
          </cell>
          <cell r="I873">
            <v>0</v>
          </cell>
          <cell r="J873" t="str">
            <v>個</v>
          </cell>
        </row>
        <row r="874">
          <cell r="B874" t="str">
            <v>PY-114</v>
          </cell>
          <cell r="C874" t="str">
            <v>ﾓﾆﾀ測定用ｲｺﾗｲｻﾞ</v>
          </cell>
          <cell r="D874">
            <v>10800</v>
          </cell>
          <cell r="E874">
            <v>6700</v>
          </cell>
          <cell r="H874">
            <v>4020</v>
          </cell>
          <cell r="I874">
            <v>0</v>
          </cell>
          <cell r="J874" t="str">
            <v>個</v>
          </cell>
        </row>
        <row r="875">
          <cell r="B875" t="str">
            <v>PY-116</v>
          </cell>
          <cell r="C875" t="str">
            <v>ﾌﾞｰｽﾀｶﾊﾞｰ</v>
          </cell>
          <cell r="D875">
            <v>2500</v>
          </cell>
          <cell r="E875">
            <v>1550</v>
          </cell>
          <cell r="H875">
            <v>930</v>
          </cell>
          <cell r="I875">
            <v>0</v>
          </cell>
          <cell r="J875" t="str">
            <v>枚</v>
          </cell>
        </row>
        <row r="876">
          <cell r="B876" t="str">
            <v>PY-117</v>
          </cell>
          <cell r="C876" t="str">
            <v>ﾌﾞｰｽﾀｶﾊﾞｰ</v>
          </cell>
          <cell r="D876">
            <v>1800</v>
          </cell>
          <cell r="E876">
            <v>1120</v>
          </cell>
          <cell r="H876">
            <v>670</v>
          </cell>
          <cell r="I876">
            <v>0</v>
          </cell>
          <cell r="J876" t="str">
            <v>枚</v>
          </cell>
        </row>
        <row r="877">
          <cell r="B877" t="str">
            <v>RCM-411A</v>
          </cell>
          <cell r="C877" t="str">
            <v>CS･BS･U･V/FMﾌﾞｰｽﾀ</v>
          </cell>
          <cell r="D877">
            <v>136000</v>
          </cell>
          <cell r="E877">
            <v>84300</v>
          </cell>
          <cell r="F877">
            <v>0.7</v>
          </cell>
          <cell r="G877" t="str">
            <v>35dB</v>
          </cell>
          <cell r="H877">
            <v>23164</v>
          </cell>
          <cell r="I877">
            <v>0</v>
          </cell>
          <cell r="J877" t="str">
            <v>台</v>
          </cell>
        </row>
        <row r="878">
          <cell r="B878" t="str">
            <v>RCS-411</v>
          </cell>
          <cell r="C878" t="str">
            <v>CS･BSﾌﾞｰｽﾀ</v>
          </cell>
          <cell r="D878">
            <v>66000</v>
          </cell>
          <cell r="E878">
            <v>40900</v>
          </cell>
          <cell r="F878">
            <v>0.7</v>
          </cell>
          <cell r="G878" t="str">
            <v>35dB</v>
          </cell>
          <cell r="H878">
            <v>16085</v>
          </cell>
          <cell r="I878">
            <v>0</v>
          </cell>
          <cell r="J878" t="str">
            <v>台</v>
          </cell>
        </row>
        <row r="879">
          <cell r="B879" t="str">
            <v>RM-401A</v>
          </cell>
          <cell r="C879" t="str">
            <v>UHF･VHF/FMﾌﾞｰｽﾀ</v>
          </cell>
          <cell r="D879">
            <v>52500</v>
          </cell>
          <cell r="E879">
            <v>32600</v>
          </cell>
          <cell r="F879">
            <v>0.7</v>
          </cell>
          <cell r="G879" t="str">
            <v>35dB</v>
          </cell>
          <cell r="H879">
            <v>10420</v>
          </cell>
          <cell r="I879">
            <v>0</v>
          </cell>
          <cell r="J879" t="str">
            <v>台</v>
          </cell>
        </row>
        <row r="880">
          <cell r="B880" t="str">
            <v>RM-402A</v>
          </cell>
          <cell r="C880" t="str">
            <v>UHF･VHF/FMﾌﾞｰｽﾀ</v>
          </cell>
          <cell r="D880">
            <v>55300</v>
          </cell>
          <cell r="E880">
            <v>34300</v>
          </cell>
          <cell r="F880">
            <v>0.7</v>
          </cell>
          <cell r="G880" t="str">
            <v>35dB</v>
          </cell>
          <cell r="H880">
            <v>12005</v>
          </cell>
          <cell r="I880">
            <v>0</v>
          </cell>
          <cell r="J880" t="str">
            <v>台</v>
          </cell>
        </row>
        <row r="881">
          <cell r="B881" t="str">
            <v>RM-501A</v>
          </cell>
          <cell r="C881" t="str">
            <v>UHF･VHF/FMﾌﾞｰｽﾀ</v>
          </cell>
          <cell r="D881">
            <v>75400</v>
          </cell>
          <cell r="E881">
            <v>46700</v>
          </cell>
          <cell r="F881">
            <v>0.7</v>
          </cell>
          <cell r="G881" t="str">
            <v>40dB</v>
          </cell>
          <cell r="H881">
            <v>10809</v>
          </cell>
          <cell r="I881">
            <v>0</v>
          </cell>
          <cell r="J881" t="str">
            <v>台</v>
          </cell>
        </row>
        <row r="882">
          <cell r="B882" t="str">
            <v>RM-502A</v>
          </cell>
          <cell r="C882" t="str">
            <v>UHF･VHF/FMﾌﾞｰｽﾀ</v>
          </cell>
          <cell r="D882">
            <v>78200</v>
          </cell>
          <cell r="E882">
            <v>48500</v>
          </cell>
          <cell r="F882">
            <v>0.7</v>
          </cell>
          <cell r="G882" t="str">
            <v>40dB</v>
          </cell>
          <cell r="H882">
            <v>11746</v>
          </cell>
          <cell r="I882">
            <v>0</v>
          </cell>
          <cell r="J882" t="str">
            <v>台</v>
          </cell>
        </row>
        <row r="883">
          <cell r="B883" t="str">
            <v>RM-7J</v>
          </cell>
          <cell r="C883" t="str">
            <v>AMﾗｼﾞｵ帯用混合器</v>
          </cell>
          <cell r="D883">
            <v>1350</v>
          </cell>
          <cell r="E883">
            <v>840</v>
          </cell>
          <cell r="F883">
            <v>0.05</v>
          </cell>
          <cell r="H883">
            <v>328</v>
          </cell>
          <cell r="I883">
            <v>0</v>
          </cell>
          <cell r="J883" t="str">
            <v>個</v>
          </cell>
        </row>
        <row r="884">
          <cell r="B884" t="str">
            <v>RMX-201</v>
          </cell>
          <cell r="C884" t="str">
            <v>AM/TV帯混合分波器</v>
          </cell>
          <cell r="D884">
            <v>18000</v>
          </cell>
          <cell r="E884">
            <v>11200</v>
          </cell>
          <cell r="F884">
            <v>0.24</v>
          </cell>
          <cell r="H884">
            <v>4131</v>
          </cell>
          <cell r="I884">
            <v>0</v>
          </cell>
          <cell r="J884" t="str">
            <v>個</v>
          </cell>
        </row>
        <row r="885">
          <cell r="B885" t="str">
            <v>RU-401</v>
          </cell>
          <cell r="C885" t="str">
            <v>UHFﾌﾞｰｽﾀ</v>
          </cell>
          <cell r="D885">
            <v>40200</v>
          </cell>
          <cell r="E885">
            <v>24900</v>
          </cell>
          <cell r="F885">
            <v>0.7</v>
          </cell>
          <cell r="G885" t="str">
            <v>35dB</v>
          </cell>
          <cell r="H885">
            <v>8410</v>
          </cell>
          <cell r="I885">
            <v>0</v>
          </cell>
          <cell r="J885" t="str">
            <v>台</v>
          </cell>
        </row>
        <row r="886">
          <cell r="B886" t="str">
            <v>RU-402</v>
          </cell>
          <cell r="C886" t="str">
            <v>UHFﾌﾞｰｽﾀ</v>
          </cell>
          <cell r="D886">
            <v>43000</v>
          </cell>
          <cell r="E886">
            <v>26700</v>
          </cell>
          <cell r="F886">
            <v>0.7</v>
          </cell>
          <cell r="G886" t="str">
            <v>35dB</v>
          </cell>
          <cell r="H886">
            <v>9313</v>
          </cell>
          <cell r="I886">
            <v>0</v>
          </cell>
          <cell r="J886" t="str">
            <v>台</v>
          </cell>
        </row>
        <row r="887">
          <cell r="B887" t="str">
            <v>RU-501</v>
          </cell>
          <cell r="C887" t="str">
            <v>UHFﾌﾞｰｽﾀ</v>
          </cell>
          <cell r="D887">
            <v>57800</v>
          </cell>
          <cell r="E887">
            <v>35800</v>
          </cell>
          <cell r="F887">
            <v>0.7</v>
          </cell>
          <cell r="G887" t="str">
            <v>40dB</v>
          </cell>
          <cell r="H887">
            <v>8365</v>
          </cell>
          <cell r="I887">
            <v>0</v>
          </cell>
          <cell r="J887" t="str">
            <v>台</v>
          </cell>
        </row>
        <row r="888">
          <cell r="B888" t="str">
            <v>RU-502</v>
          </cell>
          <cell r="C888" t="str">
            <v>UHFﾌﾞｰｽﾀ</v>
          </cell>
          <cell r="D888">
            <v>60600</v>
          </cell>
          <cell r="E888">
            <v>37600</v>
          </cell>
          <cell r="F888">
            <v>0.7</v>
          </cell>
          <cell r="G888" t="str">
            <v>40dB</v>
          </cell>
          <cell r="H888">
            <v>9191</v>
          </cell>
          <cell r="I888">
            <v>0</v>
          </cell>
          <cell r="J888" t="str">
            <v>台</v>
          </cell>
        </row>
        <row r="889">
          <cell r="B889" t="str">
            <v>RV-401</v>
          </cell>
          <cell r="C889" t="str">
            <v>VHF/FMﾌﾞｰｽﾀ</v>
          </cell>
          <cell r="D889">
            <v>40200</v>
          </cell>
          <cell r="E889">
            <v>24900</v>
          </cell>
          <cell r="F889">
            <v>0.7</v>
          </cell>
          <cell r="G889" t="str">
            <v>35dB</v>
          </cell>
          <cell r="H889">
            <v>7244</v>
          </cell>
          <cell r="I889">
            <v>0</v>
          </cell>
          <cell r="J889" t="str">
            <v>台</v>
          </cell>
        </row>
        <row r="890">
          <cell r="B890" t="str">
            <v>RV-402</v>
          </cell>
          <cell r="C890" t="str">
            <v>VHF/FMﾌﾞｰｽﾀ</v>
          </cell>
          <cell r="D890">
            <v>43000</v>
          </cell>
          <cell r="E890">
            <v>26700</v>
          </cell>
          <cell r="F890">
            <v>0.7</v>
          </cell>
          <cell r="G890" t="str">
            <v>35dB</v>
          </cell>
          <cell r="H890">
            <v>8140</v>
          </cell>
          <cell r="I890">
            <v>0</v>
          </cell>
          <cell r="J890" t="str">
            <v>台</v>
          </cell>
        </row>
        <row r="891">
          <cell r="B891" t="str">
            <v>RV-501</v>
          </cell>
          <cell r="C891" t="str">
            <v>VHF/FMﾌﾞｰｽﾀ</v>
          </cell>
          <cell r="D891">
            <v>57800</v>
          </cell>
          <cell r="E891">
            <v>35800</v>
          </cell>
          <cell r="F891">
            <v>0.7</v>
          </cell>
          <cell r="G891" t="str">
            <v>40dB</v>
          </cell>
          <cell r="H891">
            <v>7778</v>
          </cell>
          <cell r="I891">
            <v>0</v>
          </cell>
          <cell r="J891" t="str">
            <v>台</v>
          </cell>
        </row>
        <row r="892">
          <cell r="B892" t="str">
            <v>RV-502</v>
          </cell>
          <cell r="C892" t="str">
            <v>VHF/FMﾌﾞｰｽﾀ</v>
          </cell>
          <cell r="D892">
            <v>60600</v>
          </cell>
          <cell r="E892">
            <v>37600</v>
          </cell>
          <cell r="F892">
            <v>0.7</v>
          </cell>
          <cell r="G892" t="str">
            <v>40dB</v>
          </cell>
          <cell r="H892">
            <v>8547</v>
          </cell>
          <cell r="I892">
            <v>0</v>
          </cell>
          <cell r="J892" t="str">
            <v>台</v>
          </cell>
        </row>
        <row r="893">
          <cell r="B893" t="str">
            <v>S-1-B</v>
          </cell>
          <cell r="C893" t="str">
            <v>室内ｱﾝﾃﾅ</v>
          </cell>
          <cell r="D893">
            <v>2700</v>
          </cell>
          <cell r="E893">
            <v>1650</v>
          </cell>
          <cell r="F893">
            <v>0.6</v>
          </cell>
          <cell r="H893">
            <v>893</v>
          </cell>
          <cell r="I893">
            <v>0</v>
          </cell>
          <cell r="J893" t="str">
            <v>本</v>
          </cell>
        </row>
        <row r="894">
          <cell r="B894" t="str">
            <v>S4C-1.0A</v>
          </cell>
          <cell r="C894" t="str">
            <v>加工済同軸ｹｰﾌﾞﾙ</v>
          </cell>
          <cell r="D894">
            <v>810</v>
          </cell>
          <cell r="E894">
            <v>500</v>
          </cell>
          <cell r="H894">
            <v>263</v>
          </cell>
          <cell r="I894">
            <v>0</v>
          </cell>
          <cell r="J894" t="str">
            <v>本</v>
          </cell>
        </row>
        <row r="895">
          <cell r="B895" t="str">
            <v>S4C-1.0B</v>
          </cell>
          <cell r="C895" t="str">
            <v>加工済同軸ｹｰﾌﾞﾙ</v>
          </cell>
          <cell r="D895">
            <v>1160</v>
          </cell>
          <cell r="E895">
            <v>720</v>
          </cell>
          <cell r="H895">
            <v>378</v>
          </cell>
          <cell r="I895">
            <v>0</v>
          </cell>
          <cell r="J895" t="str">
            <v>本</v>
          </cell>
        </row>
        <row r="896">
          <cell r="B896" t="str">
            <v>S4C-1.0C</v>
          </cell>
          <cell r="C896" t="str">
            <v>加工済同軸ｹｰﾌﾞﾙ</v>
          </cell>
          <cell r="D896">
            <v>1390</v>
          </cell>
          <cell r="E896">
            <v>860</v>
          </cell>
          <cell r="H896">
            <v>452</v>
          </cell>
          <cell r="I896">
            <v>0</v>
          </cell>
          <cell r="J896" t="str">
            <v>本</v>
          </cell>
        </row>
        <row r="897">
          <cell r="B897" t="str">
            <v>S4C-1.5A</v>
          </cell>
          <cell r="C897" t="str">
            <v>加工済同軸ｹｰﾌﾞﾙ</v>
          </cell>
          <cell r="D897">
            <v>880</v>
          </cell>
          <cell r="E897">
            <v>545</v>
          </cell>
          <cell r="H897">
            <v>286</v>
          </cell>
          <cell r="I897">
            <v>0</v>
          </cell>
          <cell r="J897" t="str">
            <v>本</v>
          </cell>
        </row>
        <row r="898">
          <cell r="B898" t="str">
            <v>S4C-1.5B</v>
          </cell>
          <cell r="C898" t="str">
            <v>加工済同軸ｹｰﾌﾞﾙ</v>
          </cell>
          <cell r="D898">
            <v>1220</v>
          </cell>
          <cell r="E898">
            <v>755</v>
          </cell>
          <cell r="H898">
            <v>396</v>
          </cell>
          <cell r="I898">
            <v>0</v>
          </cell>
          <cell r="J898" t="str">
            <v>本</v>
          </cell>
        </row>
        <row r="899">
          <cell r="B899" t="str">
            <v>S4C-1.5C</v>
          </cell>
          <cell r="C899" t="str">
            <v>加工済同軸ｹｰﾌﾞﾙ</v>
          </cell>
          <cell r="D899">
            <v>1460</v>
          </cell>
          <cell r="E899">
            <v>905</v>
          </cell>
          <cell r="H899">
            <v>475</v>
          </cell>
          <cell r="I899">
            <v>0</v>
          </cell>
          <cell r="J899" t="str">
            <v>本</v>
          </cell>
        </row>
        <row r="900">
          <cell r="B900" t="str">
            <v>S4C-10B</v>
          </cell>
          <cell r="C900" t="str">
            <v>加工済同軸ｹｰﾌﾞﾙ</v>
          </cell>
          <cell r="D900">
            <v>2240</v>
          </cell>
          <cell r="E900">
            <v>1390</v>
          </cell>
          <cell r="H900">
            <v>728</v>
          </cell>
          <cell r="I900">
            <v>0</v>
          </cell>
          <cell r="J900" t="str">
            <v>本</v>
          </cell>
        </row>
        <row r="901">
          <cell r="B901" t="str">
            <v>S4C-10C</v>
          </cell>
          <cell r="C901" t="str">
            <v>加工済同軸ｹｰﾌﾞﾙ</v>
          </cell>
          <cell r="D901">
            <v>2650</v>
          </cell>
          <cell r="E901">
            <v>1640</v>
          </cell>
          <cell r="H901">
            <v>861</v>
          </cell>
          <cell r="I901">
            <v>0</v>
          </cell>
          <cell r="J901" t="str">
            <v>本</v>
          </cell>
        </row>
        <row r="902">
          <cell r="B902" t="str">
            <v>S4C-2.0A</v>
          </cell>
          <cell r="C902" t="str">
            <v>加工済同軸ｹｰﾌﾞﾙ</v>
          </cell>
          <cell r="D902">
            <v>950</v>
          </cell>
          <cell r="E902">
            <v>590</v>
          </cell>
          <cell r="H902">
            <v>310</v>
          </cell>
          <cell r="I902">
            <v>0</v>
          </cell>
          <cell r="J902" t="str">
            <v>本</v>
          </cell>
        </row>
        <row r="903">
          <cell r="B903" t="str">
            <v>S4C-2.0B</v>
          </cell>
          <cell r="C903" t="str">
            <v>加工済同軸ｹｰﾌﾞﾙ</v>
          </cell>
          <cell r="D903">
            <v>1280</v>
          </cell>
          <cell r="E903">
            <v>795</v>
          </cell>
          <cell r="H903">
            <v>417</v>
          </cell>
          <cell r="I903">
            <v>0</v>
          </cell>
          <cell r="J903" t="str">
            <v>本</v>
          </cell>
        </row>
        <row r="904">
          <cell r="B904" t="str">
            <v>S4C-2.0C</v>
          </cell>
          <cell r="C904" t="str">
            <v>加工済同軸ｹｰﾌﾞﾙ</v>
          </cell>
          <cell r="D904">
            <v>1530</v>
          </cell>
          <cell r="E904">
            <v>950</v>
          </cell>
          <cell r="H904">
            <v>499</v>
          </cell>
          <cell r="I904">
            <v>0</v>
          </cell>
          <cell r="J904" t="str">
            <v>本</v>
          </cell>
        </row>
        <row r="905">
          <cell r="B905" t="str">
            <v>S4C-3.0A</v>
          </cell>
          <cell r="C905" t="str">
            <v>加工済同軸ｹｰﾌﾞﾙ</v>
          </cell>
          <cell r="D905">
            <v>1090</v>
          </cell>
          <cell r="E905">
            <v>675</v>
          </cell>
          <cell r="H905">
            <v>354</v>
          </cell>
          <cell r="I905">
            <v>0</v>
          </cell>
          <cell r="J905" t="str">
            <v>本</v>
          </cell>
        </row>
        <row r="906">
          <cell r="B906" t="str">
            <v>S4C-3.0B</v>
          </cell>
          <cell r="C906" t="str">
            <v>加工済同軸ｹｰﾌﾞﾙ</v>
          </cell>
          <cell r="D906">
            <v>1400</v>
          </cell>
          <cell r="E906">
            <v>870</v>
          </cell>
          <cell r="H906">
            <v>457</v>
          </cell>
          <cell r="I906">
            <v>0</v>
          </cell>
          <cell r="J906" t="str">
            <v>本</v>
          </cell>
        </row>
        <row r="907">
          <cell r="B907" t="str">
            <v>S4C-3.0C</v>
          </cell>
          <cell r="C907" t="str">
            <v>加工済同軸ｹｰﾌﾞﾙ</v>
          </cell>
          <cell r="D907">
            <v>1670</v>
          </cell>
          <cell r="E907">
            <v>1040</v>
          </cell>
          <cell r="H907">
            <v>546</v>
          </cell>
          <cell r="I907">
            <v>0</v>
          </cell>
          <cell r="J907" t="str">
            <v>本</v>
          </cell>
        </row>
        <row r="908">
          <cell r="B908" t="str">
            <v>S4C-4.0A</v>
          </cell>
          <cell r="C908" t="str">
            <v>加工済同軸ｹｰﾌﾞﾙ</v>
          </cell>
          <cell r="D908">
            <v>1230</v>
          </cell>
          <cell r="E908">
            <v>765</v>
          </cell>
          <cell r="H908">
            <v>402</v>
          </cell>
          <cell r="I908">
            <v>0</v>
          </cell>
          <cell r="J908" t="str">
            <v>本</v>
          </cell>
        </row>
        <row r="909">
          <cell r="B909" t="str">
            <v>S4C-4.0B</v>
          </cell>
          <cell r="C909" t="str">
            <v>加工済同軸ｹｰﾌﾞﾙ</v>
          </cell>
          <cell r="D909">
            <v>1520</v>
          </cell>
          <cell r="E909">
            <v>940</v>
          </cell>
          <cell r="H909">
            <v>494</v>
          </cell>
          <cell r="I909">
            <v>0</v>
          </cell>
          <cell r="J909" t="str">
            <v>本</v>
          </cell>
        </row>
        <row r="910">
          <cell r="B910" t="str">
            <v>S4C-4.0C</v>
          </cell>
          <cell r="C910" t="str">
            <v>加工済同軸ｹｰﾌﾞﾙ</v>
          </cell>
          <cell r="D910">
            <v>1810</v>
          </cell>
          <cell r="E910">
            <v>1120</v>
          </cell>
          <cell r="H910">
            <v>588</v>
          </cell>
          <cell r="I910">
            <v>0</v>
          </cell>
          <cell r="J910" t="str">
            <v>本</v>
          </cell>
        </row>
        <row r="911">
          <cell r="B911" t="str">
            <v>S4C-5.0A</v>
          </cell>
          <cell r="C911" t="str">
            <v>加工済同軸ｹｰﾌﾞﾙ</v>
          </cell>
          <cell r="D911">
            <v>1370</v>
          </cell>
          <cell r="E911">
            <v>850</v>
          </cell>
          <cell r="H911">
            <v>447</v>
          </cell>
          <cell r="I911">
            <v>0</v>
          </cell>
          <cell r="J911" t="str">
            <v>本</v>
          </cell>
        </row>
        <row r="912">
          <cell r="B912" t="str">
            <v>S4C-5.0B</v>
          </cell>
          <cell r="C912" t="str">
            <v>加工済同軸ｹｰﾌﾞﾙ</v>
          </cell>
          <cell r="D912">
            <v>1640</v>
          </cell>
          <cell r="E912">
            <v>1020</v>
          </cell>
          <cell r="H912">
            <v>536</v>
          </cell>
          <cell r="I912">
            <v>0</v>
          </cell>
          <cell r="J912" t="str">
            <v>本</v>
          </cell>
        </row>
        <row r="913">
          <cell r="B913" t="str">
            <v>S4C-5.0C</v>
          </cell>
          <cell r="C913" t="str">
            <v>加工済同軸ｹｰﾌﾞﾙ</v>
          </cell>
          <cell r="D913">
            <v>1950</v>
          </cell>
          <cell r="E913">
            <v>1210</v>
          </cell>
          <cell r="H913">
            <v>636</v>
          </cell>
          <cell r="I913">
            <v>0</v>
          </cell>
          <cell r="J913" t="str">
            <v>本</v>
          </cell>
        </row>
        <row r="914">
          <cell r="B914" t="str">
            <v>S4C-7.0B</v>
          </cell>
          <cell r="C914" t="str">
            <v>加工済同軸ｹｰﾌﾞﾙ</v>
          </cell>
          <cell r="D914">
            <v>1880</v>
          </cell>
          <cell r="E914">
            <v>1170</v>
          </cell>
          <cell r="H914">
            <v>615</v>
          </cell>
          <cell r="I914">
            <v>0</v>
          </cell>
          <cell r="J914" t="str">
            <v>本</v>
          </cell>
        </row>
        <row r="915">
          <cell r="B915" t="str">
            <v>S4C-7.0C</v>
          </cell>
          <cell r="C915" t="str">
            <v>加工済同軸ｹｰﾌﾞﾙ</v>
          </cell>
          <cell r="D915">
            <v>2230</v>
          </cell>
          <cell r="E915">
            <v>1380</v>
          </cell>
          <cell r="H915">
            <v>728</v>
          </cell>
          <cell r="I915">
            <v>0</v>
          </cell>
          <cell r="J915" t="str">
            <v>本</v>
          </cell>
        </row>
        <row r="916">
          <cell r="B916" t="str">
            <v>S-5AEK</v>
          </cell>
          <cell r="C916" t="str">
            <v>BSﾌﾞｰｽﾀ</v>
          </cell>
          <cell r="D916">
            <v>150000</v>
          </cell>
          <cell r="E916">
            <v>93000</v>
          </cell>
          <cell r="F916">
            <v>0.7</v>
          </cell>
          <cell r="G916" t="str">
            <v>BS-1</v>
          </cell>
          <cell r="H916">
            <v>16258</v>
          </cell>
          <cell r="I916">
            <v>0</v>
          </cell>
          <cell r="J916" t="str">
            <v>台</v>
          </cell>
        </row>
        <row r="917">
          <cell r="B917" t="str">
            <v>S-5AEY</v>
          </cell>
          <cell r="C917" t="str">
            <v>BSﾌﾞｰｽﾀ</v>
          </cell>
          <cell r="D917">
            <v>88000</v>
          </cell>
          <cell r="E917">
            <v>54600</v>
          </cell>
          <cell r="F917">
            <v>0.7</v>
          </cell>
          <cell r="G917" t="str">
            <v>40dB</v>
          </cell>
          <cell r="H917">
            <v>15831</v>
          </cell>
          <cell r="I917">
            <v>0</v>
          </cell>
          <cell r="J917" t="str">
            <v>台</v>
          </cell>
        </row>
        <row r="918">
          <cell r="B918" t="str">
            <v>S-5C-DXFB</v>
          </cell>
          <cell r="C918" t="str">
            <v>同軸ｹｰﾌﾞﾙ</v>
          </cell>
          <cell r="D918">
            <v>0</v>
          </cell>
          <cell r="E918">
            <v>130</v>
          </cell>
          <cell r="F918">
            <v>2.5000000000000001E-2</v>
          </cell>
          <cell r="H918">
            <v>47</v>
          </cell>
          <cell r="I918">
            <v>0</v>
          </cell>
          <cell r="J918" t="str">
            <v>m</v>
          </cell>
        </row>
        <row r="919">
          <cell r="B919" t="str">
            <v>S-5C-FB</v>
          </cell>
          <cell r="C919" t="str">
            <v>同軸ｹｰﾌﾞﾙ</v>
          </cell>
          <cell r="D919">
            <v>0</v>
          </cell>
          <cell r="E919">
            <v>113</v>
          </cell>
          <cell r="F919">
            <v>2.5000000000000001E-2</v>
          </cell>
          <cell r="H919">
            <v>30</v>
          </cell>
          <cell r="I919">
            <v>0</v>
          </cell>
          <cell r="J919" t="str">
            <v>m</v>
          </cell>
        </row>
        <row r="920">
          <cell r="B920" t="str">
            <v>SCM-301A</v>
          </cell>
          <cell r="C920" t="str">
            <v>CS･BS･U･V/FMﾌﾞｰｽﾀ</v>
          </cell>
          <cell r="D920">
            <v>72000</v>
          </cell>
          <cell r="E920">
            <v>44600</v>
          </cell>
          <cell r="F920">
            <v>0.7</v>
          </cell>
          <cell r="G920" t="str">
            <v>30dB</v>
          </cell>
          <cell r="H920">
            <v>12575</v>
          </cell>
          <cell r="I920">
            <v>0</v>
          </cell>
          <cell r="J920" t="str">
            <v>台</v>
          </cell>
        </row>
        <row r="921">
          <cell r="B921" t="str">
            <v>SCP-25X32N</v>
          </cell>
          <cell r="C921" t="str">
            <v>ﾏｽﾄｶｯﾌﾟﾘﾝｸﾞ</v>
          </cell>
          <cell r="D921">
            <v>780</v>
          </cell>
          <cell r="E921">
            <v>480</v>
          </cell>
          <cell r="H921">
            <v>176</v>
          </cell>
          <cell r="I921">
            <v>0</v>
          </cell>
          <cell r="J921" t="str">
            <v>個</v>
          </cell>
        </row>
        <row r="922">
          <cell r="B922" t="str">
            <v>SCS-301A</v>
          </cell>
          <cell r="C922" t="str">
            <v>CS･BSﾌﾞｰｽﾀ</v>
          </cell>
          <cell r="D922">
            <v>60000</v>
          </cell>
          <cell r="E922">
            <v>37200</v>
          </cell>
          <cell r="F922">
            <v>0.7</v>
          </cell>
          <cell r="G922" t="str">
            <v>30dB</v>
          </cell>
          <cell r="H922">
            <v>9835</v>
          </cell>
          <cell r="I922">
            <v>0</v>
          </cell>
          <cell r="J922" t="str">
            <v>台</v>
          </cell>
        </row>
        <row r="923">
          <cell r="B923" t="str">
            <v>SD-72LC</v>
          </cell>
          <cell r="C923" t="str">
            <v>2分配器</v>
          </cell>
          <cell r="D923">
            <v>8500</v>
          </cell>
          <cell r="E923">
            <v>5250</v>
          </cell>
          <cell r="F923">
            <v>0.23</v>
          </cell>
          <cell r="G923" t="str">
            <v>全端子通電形</v>
          </cell>
          <cell r="H923">
            <v>2317</v>
          </cell>
          <cell r="I923">
            <v>0</v>
          </cell>
          <cell r="J923" t="str">
            <v>個</v>
          </cell>
        </row>
        <row r="924">
          <cell r="B924" t="str">
            <v>SH-10-B</v>
          </cell>
          <cell r="C924" t="str">
            <v>ｽﾃｰｱﾝｶ(4本入)</v>
          </cell>
          <cell r="D924">
            <v>770</v>
          </cell>
          <cell r="E924">
            <v>480</v>
          </cell>
          <cell r="H924">
            <v>300</v>
          </cell>
          <cell r="I924">
            <v>0</v>
          </cell>
          <cell r="J924" t="str">
            <v>個</v>
          </cell>
        </row>
        <row r="925">
          <cell r="B925" t="str">
            <v>SH-650</v>
          </cell>
          <cell r="C925" t="str">
            <v>ｽﾃｰｱﾝｶ</v>
          </cell>
          <cell r="D925">
            <v>0</v>
          </cell>
          <cell r="E925">
            <v>330</v>
          </cell>
          <cell r="F925">
            <v>1E-3</v>
          </cell>
          <cell r="H925">
            <v>200</v>
          </cell>
          <cell r="I925">
            <v>0</v>
          </cell>
          <cell r="J925" t="str">
            <v>本</v>
          </cell>
        </row>
        <row r="926">
          <cell r="B926" t="str">
            <v>SH-650-B</v>
          </cell>
          <cell r="C926" t="str">
            <v>ｽﾃｰｱﾝｶ(4本入)</v>
          </cell>
          <cell r="D926">
            <v>2100</v>
          </cell>
          <cell r="E926">
            <v>1300</v>
          </cell>
          <cell r="F926">
            <v>4.0000000000000001E-3</v>
          </cell>
          <cell r="H926">
            <v>800</v>
          </cell>
          <cell r="I926">
            <v>0</v>
          </cell>
          <cell r="J926" t="str">
            <v>袋</v>
          </cell>
        </row>
        <row r="927">
          <cell r="B927" t="str">
            <v>SHA-4</v>
          </cell>
          <cell r="C927" t="str">
            <v>BS用ﾍｯﾄﾞｴﾝﾄﾞ装置</v>
          </cell>
          <cell r="D927">
            <v>1020000</v>
          </cell>
          <cell r="E927">
            <v>765000</v>
          </cell>
          <cell r="F927">
            <v>2.8</v>
          </cell>
          <cell r="G927" t="str">
            <v>1～25､C13～C63</v>
          </cell>
          <cell r="H927">
            <v>360050</v>
          </cell>
          <cell r="I927">
            <v>0</v>
          </cell>
          <cell r="J927" t="str">
            <v>台</v>
          </cell>
        </row>
        <row r="928">
          <cell r="B928" t="str">
            <v>SHA-5</v>
          </cell>
          <cell r="C928" t="str">
            <v>BS用簡易ﾍｯﾄﾞｴﾝﾄﾞ装置</v>
          </cell>
          <cell r="D928">
            <v>0</v>
          </cell>
          <cell r="E928">
            <v>280000</v>
          </cell>
          <cell r="F928">
            <v>2.8</v>
          </cell>
          <cell r="G928" t="str">
            <v>13～62(2波)</v>
          </cell>
          <cell r="H928">
            <v>239400</v>
          </cell>
          <cell r="I928">
            <v>0</v>
          </cell>
          <cell r="J928" t="str">
            <v>台</v>
          </cell>
        </row>
        <row r="929">
          <cell r="B929" t="str">
            <v>SHA-6</v>
          </cell>
          <cell r="C929" t="str">
            <v>BS用簡易ﾍｯﾄﾞｴﾝﾄﾞ装置</v>
          </cell>
          <cell r="D929">
            <v>0</v>
          </cell>
          <cell r="E929">
            <v>338000</v>
          </cell>
          <cell r="F929">
            <v>2.8</v>
          </cell>
          <cell r="H929">
            <v>234000</v>
          </cell>
          <cell r="I929">
            <v>0</v>
          </cell>
          <cell r="J929" t="str">
            <v>台</v>
          </cell>
        </row>
        <row r="930">
          <cell r="B930" t="str">
            <v>SK-11AS</v>
          </cell>
          <cell r="C930" t="str">
            <v>室内ｱﾝﾃﾅ</v>
          </cell>
          <cell r="D930">
            <v>9000</v>
          </cell>
          <cell r="E930">
            <v>5600</v>
          </cell>
          <cell r="F930">
            <v>0.6</v>
          </cell>
          <cell r="H930">
            <v>3250</v>
          </cell>
          <cell r="I930">
            <v>0</v>
          </cell>
          <cell r="J930" t="str">
            <v>本</v>
          </cell>
        </row>
        <row r="931">
          <cell r="B931" t="str">
            <v>SK-11-B</v>
          </cell>
          <cell r="C931" t="str">
            <v>室内ｱﾝﾃﾅ</v>
          </cell>
          <cell r="D931">
            <v>5000</v>
          </cell>
          <cell r="E931">
            <v>3100</v>
          </cell>
          <cell r="F931">
            <v>0.6</v>
          </cell>
          <cell r="H931">
            <v>1880</v>
          </cell>
          <cell r="I931">
            <v>0</v>
          </cell>
          <cell r="J931" t="str">
            <v>本</v>
          </cell>
        </row>
        <row r="932">
          <cell r="B932" t="str">
            <v>SK-12-B</v>
          </cell>
          <cell r="C932" t="str">
            <v>室内ｱﾝﾃﾅ</v>
          </cell>
          <cell r="D932">
            <v>4500</v>
          </cell>
          <cell r="E932">
            <v>2800</v>
          </cell>
          <cell r="F932">
            <v>0.6</v>
          </cell>
          <cell r="H932">
            <v>1453</v>
          </cell>
          <cell r="I932">
            <v>0</v>
          </cell>
          <cell r="J932" t="str">
            <v>本</v>
          </cell>
        </row>
        <row r="933">
          <cell r="B933" t="str">
            <v>SK-16A-B</v>
          </cell>
          <cell r="C933" t="str">
            <v>室内ｱﾝﾃﾅ</v>
          </cell>
          <cell r="D933">
            <v>7900</v>
          </cell>
          <cell r="E933">
            <v>4900</v>
          </cell>
          <cell r="F933">
            <v>0.6</v>
          </cell>
          <cell r="H933">
            <v>2551</v>
          </cell>
          <cell r="I933">
            <v>0</v>
          </cell>
          <cell r="J933" t="str">
            <v>本</v>
          </cell>
        </row>
        <row r="934">
          <cell r="B934" t="str">
            <v>SK-17-B</v>
          </cell>
          <cell r="C934" t="str">
            <v>室内ｱﾝﾃﾅ</v>
          </cell>
          <cell r="D934">
            <v>4300</v>
          </cell>
          <cell r="E934">
            <v>2650</v>
          </cell>
          <cell r="F934">
            <v>0.6</v>
          </cell>
          <cell r="H934">
            <v>1605</v>
          </cell>
          <cell r="I934">
            <v>0</v>
          </cell>
          <cell r="J934" t="str">
            <v>本</v>
          </cell>
        </row>
        <row r="935">
          <cell r="B935" t="str">
            <v>SK-20-B</v>
          </cell>
          <cell r="C935" t="str">
            <v>室内ｱﾝﾃﾅ</v>
          </cell>
          <cell r="D935">
            <v>5000</v>
          </cell>
          <cell r="E935">
            <v>3100</v>
          </cell>
          <cell r="F935">
            <v>0.6</v>
          </cell>
          <cell r="H935">
            <v>1880</v>
          </cell>
          <cell r="I935">
            <v>0</v>
          </cell>
          <cell r="J935" t="str">
            <v>本</v>
          </cell>
        </row>
        <row r="936">
          <cell r="B936" t="str">
            <v>SK-21</v>
          </cell>
          <cell r="C936" t="str">
            <v>室内ｱﾝﾃﾅ</v>
          </cell>
          <cell r="D936">
            <v>4800</v>
          </cell>
          <cell r="E936">
            <v>2980</v>
          </cell>
          <cell r="F936">
            <v>0.6</v>
          </cell>
          <cell r="H936">
            <v>1681</v>
          </cell>
          <cell r="I936">
            <v>0</v>
          </cell>
          <cell r="J936" t="str">
            <v>本</v>
          </cell>
        </row>
        <row r="937">
          <cell r="B937" t="str">
            <v>SK-22A</v>
          </cell>
          <cell r="C937" t="str">
            <v>室内ｱﾝﾃﾅ</v>
          </cell>
          <cell r="D937">
            <v>7000</v>
          </cell>
          <cell r="E937">
            <v>4340</v>
          </cell>
          <cell r="F937">
            <v>0.6</v>
          </cell>
          <cell r="H937">
            <v>2450</v>
          </cell>
          <cell r="I937">
            <v>0</v>
          </cell>
          <cell r="J937" t="str">
            <v>本</v>
          </cell>
        </row>
        <row r="938">
          <cell r="B938" t="str">
            <v>SK-3</v>
          </cell>
          <cell r="C938" t="str">
            <v>3方環</v>
          </cell>
          <cell r="D938">
            <v>2800</v>
          </cell>
          <cell r="E938">
            <v>1750</v>
          </cell>
          <cell r="H938">
            <v>1050</v>
          </cell>
          <cell r="I938">
            <v>0</v>
          </cell>
          <cell r="J938" t="str">
            <v>個</v>
          </cell>
        </row>
        <row r="939">
          <cell r="B939" t="str">
            <v>SK-30N-B</v>
          </cell>
          <cell r="C939" t="str">
            <v>室内ｱﾝﾃﾅ</v>
          </cell>
          <cell r="D939">
            <v>4500</v>
          </cell>
          <cell r="E939">
            <v>2800</v>
          </cell>
          <cell r="F939">
            <v>0.6</v>
          </cell>
          <cell r="H939">
            <v>1662</v>
          </cell>
          <cell r="I939">
            <v>0</v>
          </cell>
          <cell r="J939" t="str">
            <v>個</v>
          </cell>
        </row>
        <row r="940">
          <cell r="B940" t="str">
            <v>SK-30S</v>
          </cell>
          <cell r="C940" t="str">
            <v>室内ｱﾝﾃﾅ</v>
          </cell>
          <cell r="D940">
            <v>4500</v>
          </cell>
          <cell r="E940">
            <v>2800</v>
          </cell>
          <cell r="F940">
            <v>0.6</v>
          </cell>
          <cell r="H940">
            <v>1695</v>
          </cell>
          <cell r="I940">
            <v>0</v>
          </cell>
          <cell r="J940" t="str">
            <v>個</v>
          </cell>
        </row>
        <row r="941">
          <cell r="B941" t="str">
            <v>SK-4</v>
          </cell>
          <cell r="C941" t="str">
            <v>4方環</v>
          </cell>
          <cell r="D941">
            <v>3000</v>
          </cell>
          <cell r="E941">
            <v>1850</v>
          </cell>
          <cell r="H941">
            <v>1110</v>
          </cell>
          <cell r="I941">
            <v>0</v>
          </cell>
          <cell r="J941" t="str">
            <v>個</v>
          </cell>
        </row>
        <row r="942">
          <cell r="B942" t="str">
            <v>SM-301A</v>
          </cell>
          <cell r="C942" t="str">
            <v>UHF･VHF/FMﾌﾞｰｽﾀ</v>
          </cell>
          <cell r="D942">
            <v>28000</v>
          </cell>
          <cell r="E942">
            <v>17400</v>
          </cell>
          <cell r="F942">
            <v>0.7</v>
          </cell>
          <cell r="G942" t="str">
            <v>30dB</v>
          </cell>
          <cell r="H942">
            <v>8193</v>
          </cell>
          <cell r="I942">
            <v>0</v>
          </cell>
          <cell r="J942" t="str">
            <v>台</v>
          </cell>
        </row>
        <row r="943">
          <cell r="B943" t="str">
            <v>SM-401A</v>
          </cell>
          <cell r="C943" t="str">
            <v>UHF･VHF/FMﾌﾞｰｽﾀ</v>
          </cell>
          <cell r="D943">
            <v>35000</v>
          </cell>
          <cell r="E943">
            <v>21700</v>
          </cell>
          <cell r="F943">
            <v>0.7</v>
          </cell>
          <cell r="G943" t="str">
            <v>35dB</v>
          </cell>
          <cell r="H943">
            <v>8624</v>
          </cell>
          <cell r="I943">
            <v>0</v>
          </cell>
          <cell r="J943" t="str">
            <v>台</v>
          </cell>
        </row>
        <row r="944">
          <cell r="B944" t="str">
            <v>SM-7-77B</v>
          </cell>
          <cell r="C944" t="str">
            <v>直列ﾕﾆｯﾄ(中間用)</v>
          </cell>
          <cell r="D944">
            <v>4550</v>
          </cell>
          <cell r="E944">
            <v>2800</v>
          </cell>
          <cell r="F944">
            <v>0.15</v>
          </cell>
          <cell r="H944">
            <v>1082</v>
          </cell>
          <cell r="I944">
            <v>0</v>
          </cell>
          <cell r="J944" t="str">
            <v>個</v>
          </cell>
        </row>
        <row r="945">
          <cell r="B945" t="str">
            <v>SM-77-7B</v>
          </cell>
          <cell r="C945" t="str">
            <v>直列ﾕﾆｯﾄ(中間用)</v>
          </cell>
          <cell r="D945">
            <v>4550</v>
          </cell>
          <cell r="E945">
            <v>2800</v>
          </cell>
          <cell r="F945">
            <v>0.15</v>
          </cell>
          <cell r="G945" t="str">
            <v>BS-77F-7</v>
          </cell>
          <cell r="H945">
            <v>946</v>
          </cell>
          <cell r="I945">
            <v>0</v>
          </cell>
          <cell r="J945" t="str">
            <v>個</v>
          </cell>
        </row>
        <row r="946">
          <cell r="B946" t="str">
            <v>SM-77B</v>
          </cell>
          <cell r="C946" t="str">
            <v>壁面ﾃﾚﾋﾞ端子</v>
          </cell>
          <cell r="D946">
            <v>3700</v>
          </cell>
          <cell r="E946">
            <v>2300</v>
          </cell>
          <cell r="F946">
            <v>0.15</v>
          </cell>
          <cell r="H946">
            <v>818</v>
          </cell>
          <cell r="I946">
            <v>0</v>
          </cell>
          <cell r="J946" t="str">
            <v>個</v>
          </cell>
        </row>
        <row r="947">
          <cell r="B947" t="str">
            <v>SM-7-7B</v>
          </cell>
          <cell r="C947" t="str">
            <v>直列ﾕﾆｯﾄ(中間用)</v>
          </cell>
          <cell r="D947">
            <v>3350</v>
          </cell>
          <cell r="E947">
            <v>2100</v>
          </cell>
          <cell r="F947">
            <v>0.15</v>
          </cell>
          <cell r="G947" t="str">
            <v>BS-7F-7</v>
          </cell>
          <cell r="H947">
            <v>790</v>
          </cell>
          <cell r="I947">
            <v>0</v>
          </cell>
          <cell r="J947" t="str">
            <v>個</v>
          </cell>
        </row>
        <row r="948">
          <cell r="B948" t="str">
            <v>SM-7-7RB</v>
          </cell>
          <cell r="C948" t="str">
            <v>直列ﾕﾆｯﾄ(端末用)</v>
          </cell>
          <cell r="D948">
            <v>4550</v>
          </cell>
          <cell r="E948">
            <v>2800</v>
          </cell>
          <cell r="F948">
            <v>0.15</v>
          </cell>
          <cell r="H948">
            <v>1040</v>
          </cell>
          <cell r="I948">
            <v>0</v>
          </cell>
          <cell r="J948" t="str">
            <v>個</v>
          </cell>
        </row>
        <row r="949">
          <cell r="B949" t="str">
            <v>SM-77-RB</v>
          </cell>
          <cell r="C949" t="str">
            <v>直列ﾕﾆｯﾄ(端末用)</v>
          </cell>
          <cell r="D949">
            <v>4550</v>
          </cell>
          <cell r="E949">
            <v>2800</v>
          </cell>
          <cell r="F949">
            <v>0.15</v>
          </cell>
          <cell r="G949" t="str">
            <v>BS-77F-R</v>
          </cell>
          <cell r="H949">
            <v>826</v>
          </cell>
          <cell r="I949">
            <v>0</v>
          </cell>
          <cell r="J949" t="str">
            <v>個</v>
          </cell>
        </row>
        <row r="950">
          <cell r="B950" t="str">
            <v>SM-7B</v>
          </cell>
          <cell r="C950" t="str">
            <v>壁面ﾃﾚﾋﾞ端子</v>
          </cell>
          <cell r="D950">
            <v>2250</v>
          </cell>
          <cell r="E950">
            <v>1400</v>
          </cell>
          <cell r="F950">
            <v>0.15</v>
          </cell>
          <cell r="H950">
            <v>619</v>
          </cell>
          <cell r="I950">
            <v>0</v>
          </cell>
          <cell r="J950" t="str">
            <v>個</v>
          </cell>
        </row>
        <row r="951">
          <cell r="B951" t="str">
            <v>SM-7-RB</v>
          </cell>
          <cell r="C951" t="str">
            <v>直列ﾕﾆｯﾄ(端末用)</v>
          </cell>
          <cell r="D951">
            <v>3350</v>
          </cell>
          <cell r="E951">
            <v>2100</v>
          </cell>
          <cell r="F951">
            <v>0.15</v>
          </cell>
          <cell r="G951" t="str">
            <v>BS-7F-R</v>
          </cell>
          <cell r="H951">
            <v>732</v>
          </cell>
          <cell r="I951">
            <v>0</v>
          </cell>
          <cell r="J951" t="str">
            <v>個</v>
          </cell>
        </row>
        <row r="952">
          <cell r="B952" t="str">
            <v>SR-3AVN</v>
          </cell>
          <cell r="C952" t="str">
            <v>AVｾﾚｸﾀ</v>
          </cell>
          <cell r="D952">
            <v>2200</v>
          </cell>
          <cell r="E952">
            <v>1490</v>
          </cell>
          <cell r="F952">
            <v>0.15</v>
          </cell>
          <cell r="H952">
            <v>952</v>
          </cell>
          <cell r="I952">
            <v>0</v>
          </cell>
          <cell r="J952" t="str">
            <v>個</v>
          </cell>
        </row>
        <row r="953">
          <cell r="B953" t="str">
            <v>SR-3AVN-B</v>
          </cell>
          <cell r="C953" t="str">
            <v>AVｾﾚｸﾀ</v>
          </cell>
          <cell r="D953">
            <v>2500</v>
          </cell>
          <cell r="E953">
            <v>1550</v>
          </cell>
          <cell r="F953">
            <v>0.15</v>
          </cell>
          <cell r="H953">
            <v>1080</v>
          </cell>
          <cell r="I953">
            <v>0</v>
          </cell>
          <cell r="J953" t="str">
            <v>個</v>
          </cell>
        </row>
        <row r="954">
          <cell r="B954" t="str">
            <v>SR-72S-B</v>
          </cell>
          <cell r="C954" t="str">
            <v>同軸切換器</v>
          </cell>
          <cell r="D954">
            <v>2000</v>
          </cell>
          <cell r="E954">
            <v>1240</v>
          </cell>
          <cell r="F954">
            <v>0.15</v>
          </cell>
          <cell r="H954">
            <v>740</v>
          </cell>
          <cell r="I954">
            <v>0</v>
          </cell>
          <cell r="J954" t="str">
            <v>個</v>
          </cell>
        </row>
        <row r="955">
          <cell r="B955" t="str">
            <v>SS-301A</v>
          </cell>
          <cell r="C955" t="str">
            <v>BSﾌﾞｰｽﾀ</v>
          </cell>
          <cell r="D955">
            <v>50000</v>
          </cell>
          <cell r="E955">
            <v>31000</v>
          </cell>
          <cell r="F955">
            <v>0.7</v>
          </cell>
          <cell r="G955" t="str">
            <v>30dB</v>
          </cell>
          <cell r="H955">
            <v>8533</v>
          </cell>
          <cell r="I955">
            <v>0</v>
          </cell>
          <cell r="J955" t="str">
            <v>台</v>
          </cell>
        </row>
        <row r="956">
          <cell r="B956" t="str">
            <v>SS-700A-B</v>
          </cell>
          <cell r="C956" t="str">
            <v>室内ｱﾝﾃﾅ</v>
          </cell>
          <cell r="D956">
            <v>12600</v>
          </cell>
          <cell r="E956">
            <v>7800</v>
          </cell>
          <cell r="F956">
            <v>0.6</v>
          </cell>
          <cell r="H956">
            <v>4720</v>
          </cell>
          <cell r="I956">
            <v>0</v>
          </cell>
          <cell r="J956" t="str">
            <v>本</v>
          </cell>
        </row>
        <row r="957">
          <cell r="B957" t="str">
            <v>SSM-301A</v>
          </cell>
          <cell r="C957" t="str">
            <v>BS･U･V/FMﾌﾞｰｽﾀ</v>
          </cell>
          <cell r="D957">
            <v>65000</v>
          </cell>
          <cell r="E957">
            <v>40300</v>
          </cell>
          <cell r="F957">
            <v>0.7</v>
          </cell>
          <cell r="G957" t="str">
            <v>30dB</v>
          </cell>
          <cell r="H957">
            <v>9153</v>
          </cell>
          <cell r="I957">
            <v>0</v>
          </cell>
          <cell r="J957" t="str">
            <v>台</v>
          </cell>
        </row>
        <row r="958">
          <cell r="B958" t="str">
            <v>SSU-301A</v>
          </cell>
          <cell r="C958" t="str">
            <v>BS･Uﾌﾞｰｽﾀ</v>
          </cell>
          <cell r="D958">
            <v>58000</v>
          </cell>
          <cell r="E958">
            <v>36000</v>
          </cell>
          <cell r="F958">
            <v>0.7</v>
          </cell>
          <cell r="G958" t="str">
            <v>30dB</v>
          </cell>
          <cell r="H958">
            <v>9972</v>
          </cell>
          <cell r="I958">
            <v>0</v>
          </cell>
          <cell r="J958" t="str">
            <v>台</v>
          </cell>
        </row>
        <row r="959">
          <cell r="B959" t="str">
            <v>SU-301A</v>
          </cell>
          <cell r="C959" t="str">
            <v>UHFﾌﾞｰｽﾀ</v>
          </cell>
          <cell r="D959">
            <v>23800</v>
          </cell>
          <cell r="E959">
            <v>14800</v>
          </cell>
          <cell r="F959">
            <v>0.7</v>
          </cell>
          <cell r="G959" t="str">
            <v>30dB</v>
          </cell>
          <cell r="H959">
            <v>7265</v>
          </cell>
          <cell r="I959">
            <v>0</v>
          </cell>
          <cell r="J959" t="str">
            <v>台</v>
          </cell>
        </row>
        <row r="960">
          <cell r="B960" t="str">
            <v>SU-401A</v>
          </cell>
          <cell r="C960" t="str">
            <v>UHFﾌﾞｰｽﾀ</v>
          </cell>
          <cell r="D960">
            <v>29000</v>
          </cell>
          <cell r="E960">
            <v>18000</v>
          </cell>
          <cell r="F960">
            <v>0.7</v>
          </cell>
          <cell r="G960" t="str">
            <v>35dB</v>
          </cell>
          <cell r="H960">
            <v>7231</v>
          </cell>
          <cell r="I960">
            <v>0</v>
          </cell>
          <cell r="J960" t="str">
            <v>台</v>
          </cell>
        </row>
        <row r="961">
          <cell r="B961" t="str">
            <v>SV-301A</v>
          </cell>
          <cell r="C961" t="str">
            <v>VHF/FMﾌﾞｰｽﾀ</v>
          </cell>
          <cell r="D961">
            <v>23800</v>
          </cell>
          <cell r="E961">
            <v>14800</v>
          </cell>
          <cell r="F961">
            <v>0.7</v>
          </cell>
          <cell r="G961" t="str">
            <v>30dB</v>
          </cell>
          <cell r="H961">
            <v>7280</v>
          </cell>
          <cell r="I961">
            <v>0</v>
          </cell>
          <cell r="J961" t="str">
            <v>台</v>
          </cell>
        </row>
        <row r="962">
          <cell r="B962" t="str">
            <v>SV-401A</v>
          </cell>
          <cell r="C962" t="str">
            <v>VHF/FMﾌﾞｰｽﾀ</v>
          </cell>
          <cell r="D962">
            <v>29000</v>
          </cell>
          <cell r="E962">
            <v>18000</v>
          </cell>
          <cell r="F962">
            <v>0.7</v>
          </cell>
          <cell r="G962" t="str">
            <v>35dB</v>
          </cell>
          <cell r="H962">
            <v>8253</v>
          </cell>
          <cell r="I962">
            <v>0</v>
          </cell>
          <cell r="J962" t="str">
            <v>台</v>
          </cell>
        </row>
        <row r="963">
          <cell r="B963" t="str">
            <v>TA-3003</v>
          </cell>
          <cell r="C963" t="str">
            <v>250MHz帯CATV用ｱﾝﾌﾟ</v>
          </cell>
          <cell r="D963">
            <v>250000</v>
          </cell>
          <cell r="E963">
            <v>155000</v>
          </cell>
          <cell r="F963">
            <v>1.1000000000000001</v>
          </cell>
          <cell r="H963">
            <v>80065</v>
          </cell>
          <cell r="I963">
            <v>0</v>
          </cell>
          <cell r="J963" t="str">
            <v>台</v>
          </cell>
        </row>
        <row r="964">
          <cell r="B964" t="str">
            <v>TA-3003A</v>
          </cell>
          <cell r="C964" t="str">
            <v>250MHz帯CATV用ｱﾝﾌﾟ</v>
          </cell>
          <cell r="D964">
            <v>273000</v>
          </cell>
          <cell r="E964">
            <v>169000</v>
          </cell>
          <cell r="F964">
            <v>1.1000000000000001</v>
          </cell>
          <cell r="H964">
            <v>87290</v>
          </cell>
          <cell r="I964">
            <v>0</v>
          </cell>
          <cell r="J964" t="str">
            <v>台</v>
          </cell>
        </row>
        <row r="965">
          <cell r="B965" t="str">
            <v>TA-3010</v>
          </cell>
          <cell r="C965" t="str">
            <v>CATV用ｱﾝﾌﾟ</v>
          </cell>
          <cell r="D965">
            <v>72700</v>
          </cell>
          <cell r="E965">
            <v>45100</v>
          </cell>
          <cell r="F965">
            <v>1.1000000000000001</v>
          </cell>
          <cell r="H965">
            <v>22135</v>
          </cell>
          <cell r="I965">
            <v>0</v>
          </cell>
          <cell r="J965" t="str">
            <v>台</v>
          </cell>
        </row>
        <row r="966">
          <cell r="B966" t="str">
            <v>TA-3011A</v>
          </cell>
          <cell r="C966" t="str">
            <v>CATV用ｱﾝﾌﾟ</v>
          </cell>
          <cell r="D966">
            <v>161000</v>
          </cell>
          <cell r="E966">
            <v>99800</v>
          </cell>
          <cell r="F966">
            <v>1.1000000000000001</v>
          </cell>
          <cell r="H966">
            <v>48970</v>
          </cell>
          <cell r="I966">
            <v>0</v>
          </cell>
          <cell r="J966" t="str">
            <v>台</v>
          </cell>
        </row>
        <row r="967">
          <cell r="B967" t="str">
            <v>TA-3Y</v>
          </cell>
          <cell r="C967" t="str">
            <v>250MHz帯CATV用ｱﾝﾌﾟ</v>
          </cell>
          <cell r="D967">
            <v>204000</v>
          </cell>
          <cell r="E967">
            <v>126000</v>
          </cell>
          <cell r="F967">
            <v>1.1000000000000001</v>
          </cell>
          <cell r="H967">
            <v>40531</v>
          </cell>
          <cell r="I967">
            <v>0</v>
          </cell>
          <cell r="J967" t="str">
            <v>台</v>
          </cell>
        </row>
        <row r="968">
          <cell r="B968" t="str">
            <v>TA-3YA</v>
          </cell>
          <cell r="C968" t="str">
            <v>250MHz帯CATV用ｱﾝﾌﾟ</v>
          </cell>
          <cell r="D968">
            <v>234000</v>
          </cell>
          <cell r="E968">
            <v>145000</v>
          </cell>
          <cell r="F968">
            <v>1.1000000000000001</v>
          </cell>
          <cell r="H968">
            <v>47695</v>
          </cell>
          <cell r="I968">
            <v>0</v>
          </cell>
          <cell r="J968" t="str">
            <v>台</v>
          </cell>
        </row>
        <row r="969">
          <cell r="B969" t="str">
            <v>TA-4002A</v>
          </cell>
          <cell r="C969" t="str">
            <v>250MHz帯CATV用ｱﾝﾌﾟ</v>
          </cell>
          <cell r="D969">
            <v>303000</v>
          </cell>
          <cell r="E969">
            <v>188000</v>
          </cell>
          <cell r="F969">
            <v>1.1000000000000001</v>
          </cell>
          <cell r="H969">
            <v>97105</v>
          </cell>
          <cell r="I969">
            <v>0</v>
          </cell>
          <cell r="J969" t="str">
            <v>台</v>
          </cell>
        </row>
        <row r="970">
          <cell r="B970" t="str">
            <v>TBA-3003</v>
          </cell>
          <cell r="C970" t="str">
            <v>250MHz帯CATV用ｱﾝﾌﾟ</v>
          </cell>
          <cell r="D970">
            <v>324000</v>
          </cell>
          <cell r="E970">
            <v>201000</v>
          </cell>
          <cell r="F970">
            <v>1.1000000000000001</v>
          </cell>
          <cell r="H970">
            <v>81140</v>
          </cell>
          <cell r="I970">
            <v>0</v>
          </cell>
          <cell r="J970" t="str">
            <v>台</v>
          </cell>
        </row>
        <row r="971">
          <cell r="B971" t="str">
            <v>TBA-3003A</v>
          </cell>
          <cell r="C971" t="str">
            <v>250MHz帯CATV用ｱﾝﾌﾟ</v>
          </cell>
          <cell r="D971">
            <v>363000</v>
          </cell>
          <cell r="E971">
            <v>225000</v>
          </cell>
          <cell r="F971">
            <v>1.1000000000000001</v>
          </cell>
          <cell r="H971">
            <v>116215</v>
          </cell>
          <cell r="I971">
            <v>0</v>
          </cell>
          <cell r="J971" t="str">
            <v>台</v>
          </cell>
        </row>
        <row r="972">
          <cell r="B972" t="str">
            <v>TBA-3010</v>
          </cell>
          <cell r="C972" t="str">
            <v>CATV用ｱﾝﾌﾟ</v>
          </cell>
          <cell r="D972">
            <v>195000</v>
          </cell>
          <cell r="E972">
            <v>121000</v>
          </cell>
          <cell r="F972">
            <v>1.1000000000000001</v>
          </cell>
          <cell r="H972">
            <v>53537</v>
          </cell>
          <cell r="I972">
            <v>0</v>
          </cell>
          <cell r="J972" t="str">
            <v>台</v>
          </cell>
        </row>
        <row r="973">
          <cell r="B973" t="str">
            <v>TBA-3010A</v>
          </cell>
          <cell r="C973" t="str">
            <v>CATV用ｱﾝﾌﾟ</v>
          </cell>
          <cell r="D973">
            <v>255000</v>
          </cell>
          <cell r="E973">
            <v>158000</v>
          </cell>
          <cell r="F973">
            <v>1.1000000000000001</v>
          </cell>
          <cell r="H973">
            <v>60088</v>
          </cell>
          <cell r="I973">
            <v>0</v>
          </cell>
          <cell r="J973" t="str">
            <v>台</v>
          </cell>
        </row>
        <row r="974">
          <cell r="B974" t="str">
            <v>TBA-3RM</v>
          </cell>
          <cell r="C974" t="str">
            <v>UHF･VHF帯CATV用ｱﾝﾌﾟ</v>
          </cell>
          <cell r="D974">
            <v>330000</v>
          </cell>
          <cell r="E974">
            <v>205000</v>
          </cell>
          <cell r="F974">
            <v>1.1000000000000001</v>
          </cell>
          <cell r="H974">
            <v>74903</v>
          </cell>
          <cell r="I974">
            <v>0</v>
          </cell>
          <cell r="J974" t="str">
            <v>台</v>
          </cell>
        </row>
        <row r="975">
          <cell r="B975" t="str">
            <v>TBA-3RU2</v>
          </cell>
          <cell r="C975" t="str">
            <v>UHF帯CATV用ｱﾝﾌﾟ</v>
          </cell>
          <cell r="D975">
            <v>211000</v>
          </cell>
          <cell r="E975">
            <v>131000</v>
          </cell>
          <cell r="F975">
            <v>1.1000000000000001</v>
          </cell>
          <cell r="H975">
            <v>57116</v>
          </cell>
          <cell r="I975">
            <v>0</v>
          </cell>
          <cell r="J975" t="str">
            <v>台</v>
          </cell>
        </row>
        <row r="976">
          <cell r="B976" t="str">
            <v>TBA-3Y</v>
          </cell>
          <cell r="C976" t="str">
            <v>250MHz帯CATV用ｱﾝﾌﾟ</v>
          </cell>
          <cell r="D976">
            <v>469000</v>
          </cell>
          <cell r="E976">
            <v>291000</v>
          </cell>
          <cell r="F976">
            <v>1.1000000000000001</v>
          </cell>
          <cell r="H976">
            <v>61086</v>
          </cell>
          <cell r="I976">
            <v>0</v>
          </cell>
          <cell r="J976" t="str">
            <v>台</v>
          </cell>
        </row>
        <row r="977">
          <cell r="B977" t="str">
            <v>TBA-3YA</v>
          </cell>
          <cell r="C977" t="str">
            <v>250MHz帯CATV用ｱﾝﾌﾟ</v>
          </cell>
          <cell r="D977">
            <v>498000</v>
          </cell>
          <cell r="E977">
            <v>309000</v>
          </cell>
          <cell r="F977">
            <v>1.1000000000000001</v>
          </cell>
          <cell r="H977">
            <v>68516</v>
          </cell>
          <cell r="I977">
            <v>0</v>
          </cell>
          <cell r="J977" t="str">
            <v>台</v>
          </cell>
        </row>
        <row r="978">
          <cell r="B978" t="str">
            <v>TBA-4002A</v>
          </cell>
          <cell r="C978" t="str">
            <v>300MHz帯CATV用ｱﾝﾌﾟ</v>
          </cell>
          <cell r="D978">
            <v>440000</v>
          </cell>
          <cell r="E978">
            <v>273000</v>
          </cell>
          <cell r="F978">
            <v>1.1000000000000001</v>
          </cell>
          <cell r="H978">
            <v>102589</v>
          </cell>
          <cell r="I978">
            <v>0</v>
          </cell>
          <cell r="J978" t="str">
            <v>台</v>
          </cell>
        </row>
        <row r="979">
          <cell r="B979" t="str">
            <v>TBRA-4001</v>
          </cell>
          <cell r="C979" t="str">
            <v>300MHz帯CATV用ｱﾝﾌﾟ</v>
          </cell>
          <cell r="D979">
            <v>770000</v>
          </cell>
          <cell r="E979">
            <v>477000</v>
          </cell>
          <cell r="F979">
            <v>1.1000000000000001</v>
          </cell>
          <cell r="G979" t="str">
            <v>双方向</v>
          </cell>
          <cell r="H979">
            <v>246380</v>
          </cell>
          <cell r="I979">
            <v>0</v>
          </cell>
          <cell r="J979" t="str">
            <v>台</v>
          </cell>
        </row>
        <row r="980">
          <cell r="B980" t="str">
            <v>TBRA-5001</v>
          </cell>
          <cell r="C980" t="str">
            <v>450MHz帯CATV用ｱﾝﾌﾟ</v>
          </cell>
          <cell r="D980">
            <v>881000</v>
          </cell>
          <cell r="E980">
            <v>546000</v>
          </cell>
          <cell r="F980">
            <v>1.1000000000000001</v>
          </cell>
          <cell r="G980" t="str">
            <v>双方向</v>
          </cell>
          <cell r="H980">
            <v>203475</v>
          </cell>
          <cell r="I980">
            <v>0</v>
          </cell>
          <cell r="J980" t="str">
            <v>台</v>
          </cell>
        </row>
        <row r="981">
          <cell r="B981" t="str">
            <v>TBRA-5002</v>
          </cell>
          <cell r="C981" t="str">
            <v>450MHz帯CATV用ｱﾝﾌﾟ</v>
          </cell>
          <cell r="D981">
            <v>974000</v>
          </cell>
          <cell r="E981">
            <v>604000</v>
          </cell>
          <cell r="F981">
            <v>1.1000000000000001</v>
          </cell>
          <cell r="G981" t="str">
            <v>双方向</v>
          </cell>
          <cell r="H981">
            <v>238071</v>
          </cell>
          <cell r="I981">
            <v>0</v>
          </cell>
          <cell r="J981" t="str">
            <v>台</v>
          </cell>
        </row>
        <row r="982">
          <cell r="B982" t="str">
            <v>TCM-401-B</v>
          </cell>
          <cell r="C982" t="str">
            <v>CS･BS･U･V/FMﾌﾞｰｽﾀ</v>
          </cell>
          <cell r="D982">
            <v>13500</v>
          </cell>
          <cell r="E982">
            <v>8370</v>
          </cell>
          <cell r="F982">
            <v>0.7</v>
          </cell>
          <cell r="G982" t="str">
            <v>35dB</v>
          </cell>
          <cell r="H982">
            <v>3886</v>
          </cell>
          <cell r="I982">
            <v>0</v>
          </cell>
          <cell r="J982" t="str">
            <v>台</v>
          </cell>
        </row>
        <row r="983">
          <cell r="B983" t="str">
            <v>TCU-401-B</v>
          </cell>
          <cell r="C983" t="str">
            <v>CS･BS･Uﾌﾞｰｽﾀ</v>
          </cell>
          <cell r="D983">
            <v>12000</v>
          </cell>
          <cell r="E983">
            <v>7440</v>
          </cell>
          <cell r="F983">
            <v>0.7</v>
          </cell>
          <cell r="G983" t="str">
            <v>35dB</v>
          </cell>
          <cell r="H983">
            <v>3608</v>
          </cell>
          <cell r="I983">
            <v>0</v>
          </cell>
          <cell r="J983" t="str">
            <v>台</v>
          </cell>
        </row>
        <row r="984">
          <cell r="B984" t="str">
            <v>TDA-3003</v>
          </cell>
          <cell r="C984" t="str">
            <v>250MHz帯CATV用ｱﾝﾌﾟ</v>
          </cell>
          <cell r="D984">
            <v>320000</v>
          </cell>
          <cell r="E984">
            <v>198500</v>
          </cell>
          <cell r="F984">
            <v>1.1000000000000001</v>
          </cell>
          <cell r="H984">
            <v>102530</v>
          </cell>
          <cell r="I984">
            <v>0</v>
          </cell>
          <cell r="J984" t="str">
            <v>台</v>
          </cell>
        </row>
        <row r="985">
          <cell r="B985" t="str">
            <v>TDA-3003A</v>
          </cell>
          <cell r="C985" t="str">
            <v>250MHz帯CATV用ｱﾝﾌﾟ</v>
          </cell>
          <cell r="D985">
            <v>350000</v>
          </cell>
          <cell r="E985">
            <v>221000</v>
          </cell>
          <cell r="F985">
            <v>1.1000000000000001</v>
          </cell>
          <cell r="H985">
            <v>114150</v>
          </cell>
          <cell r="I985">
            <v>0</v>
          </cell>
          <cell r="J985" t="str">
            <v>台</v>
          </cell>
        </row>
        <row r="986">
          <cell r="B986" t="str">
            <v>TDA-3Y</v>
          </cell>
          <cell r="C986" t="str">
            <v>250MHz帯CATV用ｱﾝﾌﾟ</v>
          </cell>
          <cell r="D986">
            <v>413000</v>
          </cell>
          <cell r="E986">
            <v>256000</v>
          </cell>
          <cell r="F986">
            <v>1.1000000000000001</v>
          </cell>
          <cell r="H986">
            <v>57534</v>
          </cell>
          <cell r="I986">
            <v>0</v>
          </cell>
          <cell r="J986" t="str">
            <v>台</v>
          </cell>
        </row>
        <row r="987">
          <cell r="B987" t="str">
            <v>TDA-3YA</v>
          </cell>
          <cell r="C987" t="str">
            <v>250MHz帯CATV用ｱﾝﾌﾟ</v>
          </cell>
          <cell r="D987">
            <v>443000</v>
          </cell>
          <cell r="E987">
            <v>275000</v>
          </cell>
          <cell r="F987">
            <v>1.1000000000000001</v>
          </cell>
          <cell r="H987">
            <v>65006</v>
          </cell>
          <cell r="I987">
            <v>0</v>
          </cell>
          <cell r="J987" t="str">
            <v>台</v>
          </cell>
        </row>
        <row r="988">
          <cell r="B988" t="str">
            <v>TDA-4002A</v>
          </cell>
          <cell r="C988" t="str">
            <v>300MHz帯CATV用ｱﾝﾌﾟ</v>
          </cell>
          <cell r="D988">
            <v>396000</v>
          </cell>
          <cell r="E988">
            <v>246000</v>
          </cell>
          <cell r="F988">
            <v>1.1000000000000001</v>
          </cell>
          <cell r="H988">
            <v>127070</v>
          </cell>
          <cell r="I988">
            <v>0</v>
          </cell>
          <cell r="J988" t="str">
            <v>台</v>
          </cell>
        </row>
        <row r="989">
          <cell r="B989" t="str">
            <v>TDRA-4001</v>
          </cell>
          <cell r="C989" t="str">
            <v>300MHz帯CATV用ｱﾝﾌﾟ</v>
          </cell>
          <cell r="D989">
            <v>682000</v>
          </cell>
          <cell r="E989">
            <v>423000</v>
          </cell>
          <cell r="F989">
            <v>1.1000000000000001</v>
          </cell>
          <cell r="G989" t="str">
            <v>双方向</v>
          </cell>
          <cell r="H989">
            <v>197219</v>
          </cell>
          <cell r="I989">
            <v>0</v>
          </cell>
          <cell r="J989" t="str">
            <v>台</v>
          </cell>
        </row>
        <row r="990">
          <cell r="B990" t="str">
            <v>TDRA-5001</v>
          </cell>
          <cell r="C990" t="str">
            <v>450MHz帯CATV用ｱﾝﾌﾟ</v>
          </cell>
          <cell r="D990">
            <v>881000</v>
          </cell>
          <cell r="E990">
            <v>546000</v>
          </cell>
          <cell r="F990">
            <v>1.1000000000000001</v>
          </cell>
          <cell r="G990" t="str">
            <v>双方向</v>
          </cell>
          <cell r="H990">
            <v>208067</v>
          </cell>
          <cell r="I990">
            <v>0</v>
          </cell>
          <cell r="J990" t="str">
            <v>台</v>
          </cell>
        </row>
        <row r="991">
          <cell r="B991" t="str">
            <v>TDRA-5002</v>
          </cell>
          <cell r="C991" t="str">
            <v>450MHz帯CATV用ｱﾝﾌﾟ</v>
          </cell>
          <cell r="D991">
            <v>974000</v>
          </cell>
          <cell r="E991">
            <v>604000</v>
          </cell>
          <cell r="F991">
            <v>1.1000000000000001</v>
          </cell>
          <cell r="G991" t="str">
            <v>双方向</v>
          </cell>
          <cell r="H991">
            <v>245086</v>
          </cell>
          <cell r="I991">
            <v>0</v>
          </cell>
          <cell r="J991" t="str">
            <v>台</v>
          </cell>
        </row>
        <row r="992">
          <cell r="B992" t="str">
            <v>TEL-D2P-B</v>
          </cell>
          <cell r="C992" t="str">
            <v>ﾓｼﾞｭｰﾗ2分配ﾌﾟﾗｸﾞ</v>
          </cell>
          <cell r="D992">
            <v>800</v>
          </cell>
          <cell r="E992">
            <v>495</v>
          </cell>
          <cell r="F992">
            <v>1.4999999999999999E-2</v>
          </cell>
          <cell r="H992">
            <v>295</v>
          </cell>
          <cell r="I992">
            <v>0</v>
          </cell>
          <cell r="J992" t="str">
            <v>個</v>
          </cell>
        </row>
        <row r="993">
          <cell r="B993" t="str">
            <v>TEL-J1-B</v>
          </cell>
          <cell r="C993" t="str">
            <v>露出形ﾓｼﾞｭｰﾗｼﾞｬｯｸ</v>
          </cell>
          <cell r="D993">
            <v>750</v>
          </cell>
          <cell r="E993">
            <v>465</v>
          </cell>
          <cell r="F993">
            <v>1.4999999999999999E-2</v>
          </cell>
          <cell r="H993">
            <v>270</v>
          </cell>
          <cell r="I993">
            <v>0</v>
          </cell>
          <cell r="J993" t="str">
            <v>個</v>
          </cell>
        </row>
        <row r="994">
          <cell r="B994" t="str">
            <v>TM-301-B</v>
          </cell>
          <cell r="C994" t="str">
            <v>UHF･VHF/FMﾌﾞｰｽﾀ</v>
          </cell>
          <cell r="D994">
            <v>8800</v>
          </cell>
          <cell r="E994">
            <v>5460</v>
          </cell>
          <cell r="F994">
            <v>0.7</v>
          </cell>
          <cell r="G994" t="str">
            <v>30dB</v>
          </cell>
          <cell r="H994">
            <v>2471</v>
          </cell>
          <cell r="I994">
            <v>0</v>
          </cell>
          <cell r="J994" t="str">
            <v>台</v>
          </cell>
        </row>
        <row r="995">
          <cell r="B995" t="str">
            <v>TM-401-B</v>
          </cell>
          <cell r="C995" t="str">
            <v>UHF･VHF/FMﾌﾞｰｽﾀ</v>
          </cell>
          <cell r="D995">
            <v>12000</v>
          </cell>
          <cell r="E995">
            <v>7440</v>
          </cell>
          <cell r="F995">
            <v>0.7</v>
          </cell>
          <cell r="G995" t="str">
            <v>35dB</v>
          </cell>
          <cell r="H995">
            <v>3700</v>
          </cell>
          <cell r="I995">
            <v>0</v>
          </cell>
          <cell r="J995" t="str">
            <v>台</v>
          </cell>
        </row>
        <row r="996">
          <cell r="B996" t="str">
            <v>TRA-4001</v>
          </cell>
          <cell r="C996" t="str">
            <v>300MHz帯CATV用ｱﾝﾌﾟ</v>
          </cell>
          <cell r="D996">
            <v>622000</v>
          </cell>
          <cell r="E996">
            <v>386000</v>
          </cell>
          <cell r="F996">
            <v>1.1000000000000001</v>
          </cell>
          <cell r="G996" t="str">
            <v>双方向</v>
          </cell>
          <cell r="H996">
            <v>199385</v>
          </cell>
          <cell r="I996">
            <v>0</v>
          </cell>
          <cell r="J996" t="str">
            <v>台</v>
          </cell>
        </row>
        <row r="997">
          <cell r="B997" t="str">
            <v>TRA-5001</v>
          </cell>
          <cell r="C997" t="str">
            <v>450MHz帯CATV用ｱﾝﾌﾟ</v>
          </cell>
          <cell r="D997">
            <v>616000</v>
          </cell>
          <cell r="E997">
            <v>382000</v>
          </cell>
          <cell r="F997">
            <v>1.1000000000000001</v>
          </cell>
          <cell r="G997" t="str">
            <v>双方向</v>
          </cell>
          <cell r="H997">
            <v>148711</v>
          </cell>
          <cell r="I997">
            <v>0</v>
          </cell>
          <cell r="J997" t="str">
            <v>台</v>
          </cell>
        </row>
        <row r="998">
          <cell r="B998" t="str">
            <v>TRA-5002</v>
          </cell>
          <cell r="C998" t="str">
            <v>450MHz帯CATV用ｱﾝﾌﾟ</v>
          </cell>
          <cell r="D998">
            <v>708000</v>
          </cell>
          <cell r="E998">
            <v>439000</v>
          </cell>
          <cell r="F998">
            <v>1.1000000000000001</v>
          </cell>
          <cell r="G998" t="str">
            <v>双方向</v>
          </cell>
          <cell r="H998">
            <v>226755</v>
          </cell>
          <cell r="I998">
            <v>0</v>
          </cell>
          <cell r="J998" t="str">
            <v>台</v>
          </cell>
        </row>
        <row r="999">
          <cell r="B999" t="str">
            <v>TU-301-B</v>
          </cell>
          <cell r="C999" t="str">
            <v>UHFﾌﾞｰｽﾀ</v>
          </cell>
          <cell r="D999">
            <v>8000</v>
          </cell>
          <cell r="E999">
            <v>4960</v>
          </cell>
          <cell r="F999">
            <v>0.7</v>
          </cell>
          <cell r="G999" t="str">
            <v>30dB</v>
          </cell>
          <cell r="H999">
            <v>2160</v>
          </cell>
          <cell r="I999">
            <v>0</v>
          </cell>
          <cell r="J999" t="str">
            <v>台</v>
          </cell>
        </row>
        <row r="1000">
          <cell r="B1000" t="str">
            <v>TU-401-B</v>
          </cell>
          <cell r="C1000" t="str">
            <v>UHFﾌﾞｰｽﾀ</v>
          </cell>
          <cell r="D1000">
            <v>10800</v>
          </cell>
          <cell r="E1000">
            <v>6700</v>
          </cell>
          <cell r="F1000">
            <v>0.7</v>
          </cell>
          <cell r="G1000" t="str">
            <v>35dB</v>
          </cell>
          <cell r="H1000">
            <v>3290</v>
          </cell>
          <cell r="I1000">
            <v>0</v>
          </cell>
          <cell r="J1000" t="str">
            <v>台</v>
          </cell>
        </row>
        <row r="1001">
          <cell r="B1001" t="str">
            <v>TVEFCX</v>
          </cell>
          <cell r="C1001" t="str">
            <v>同軸ｹｰﾌﾞﾙ</v>
          </cell>
          <cell r="D1001">
            <v>0</v>
          </cell>
          <cell r="E1001">
            <v>0</v>
          </cell>
          <cell r="F1001">
            <v>2.5000000000000001E-2</v>
          </cell>
          <cell r="H1001">
            <v>53</v>
          </cell>
          <cell r="I1001">
            <v>0</v>
          </cell>
          <cell r="J1001" t="str">
            <v>m</v>
          </cell>
        </row>
        <row r="1002">
          <cell r="B1002" t="str">
            <v>TVEFCX-150</v>
          </cell>
          <cell r="C1002" t="str">
            <v>同軸ｹｰﾌﾞﾙ(150m)</v>
          </cell>
          <cell r="D1002">
            <v>0</v>
          </cell>
          <cell r="E1002">
            <v>14000</v>
          </cell>
          <cell r="F1002">
            <v>3.75</v>
          </cell>
          <cell r="H1002">
            <v>8900</v>
          </cell>
          <cell r="I1002">
            <v>0</v>
          </cell>
          <cell r="J1002" t="str">
            <v>巻</v>
          </cell>
        </row>
        <row r="1003">
          <cell r="B1003" t="str">
            <v>U-3SEYN</v>
          </cell>
          <cell r="C1003" t="str">
            <v>UHFﾌﾞｰｽﾀ</v>
          </cell>
          <cell r="D1003">
            <v>74500</v>
          </cell>
          <cell r="E1003">
            <v>46200</v>
          </cell>
          <cell r="F1003">
            <v>0.7</v>
          </cell>
          <cell r="G1003" t="str">
            <v>25dB</v>
          </cell>
          <cell r="H1003">
            <v>12827</v>
          </cell>
          <cell r="I1003">
            <v>0</v>
          </cell>
          <cell r="J1003" t="str">
            <v>台</v>
          </cell>
        </row>
        <row r="1004">
          <cell r="B1004" t="str">
            <v>U-4AE-1</v>
          </cell>
          <cell r="C1004" t="str">
            <v>UHFﾌﾞｰｽﾀ(特定地域用)</v>
          </cell>
          <cell r="D1004">
            <v>32400</v>
          </cell>
          <cell r="E1004">
            <v>20100</v>
          </cell>
          <cell r="F1004">
            <v>0.7</v>
          </cell>
          <cell r="H1004">
            <v>10390</v>
          </cell>
          <cell r="I1004">
            <v>0</v>
          </cell>
          <cell r="J1004" t="str">
            <v>台</v>
          </cell>
        </row>
        <row r="1005">
          <cell r="B1005" t="str">
            <v>U-4SEK-2</v>
          </cell>
          <cell r="C1005" t="str">
            <v>UHFﾌﾞｰｽﾀ</v>
          </cell>
          <cell r="D1005">
            <v>136000</v>
          </cell>
          <cell r="E1005">
            <v>84300</v>
          </cell>
          <cell r="F1005">
            <v>0.7</v>
          </cell>
          <cell r="G1005" t="str">
            <v>35dB</v>
          </cell>
          <cell r="H1005">
            <v>12799</v>
          </cell>
          <cell r="I1005">
            <v>0</v>
          </cell>
          <cell r="J1005" t="str">
            <v>台</v>
          </cell>
        </row>
        <row r="1006">
          <cell r="B1006" t="str">
            <v>U-5SEYCN</v>
          </cell>
          <cell r="C1006" t="str">
            <v>UHFﾌﾞｰｽﾀ</v>
          </cell>
          <cell r="D1006">
            <v>88600</v>
          </cell>
          <cell r="E1006">
            <v>54900</v>
          </cell>
          <cell r="F1006">
            <v>0.7</v>
          </cell>
          <cell r="G1006" t="str">
            <v>40dB</v>
          </cell>
          <cell r="H1006">
            <v>14335</v>
          </cell>
          <cell r="I1006">
            <v>0</v>
          </cell>
          <cell r="J1006" t="str">
            <v>台</v>
          </cell>
        </row>
        <row r="1007">
          <cell r="B1007" t="str">
            <v>U-5SEYN</v>
          </cell>
          <cell r="C1007" t="str">
            <v>UHFﾌﾞｰｽﾀ</v>
          </cell>
          <cell r="D1007">
            <v>85700</v>
          </cell>
          <cell r="E1007">
            <v>53100</v>
          </cell>
          <cell r="F1007">
            <v>0.7</v>
          </cell>
          <cell r="G1007" t="str">
            <v>40dB</v>
          </cell>
          <cell r="H1007">
            <v>12828</v>
          </cell>
          <cell r="I1007">
            <v>0</v>
          </cell>
          <cell r="J1007" t="str">
            <v>台</v>
          </cell>
        </row>
        <row r="1008">
          <cell r="B1008" t="str">
            <v>UBA-114PC</v>
          </cell>
          <cell r="C1008" t="str">
            <v>UHFｵｰﾙﾁｬﾝﾈﾙ用ｱﾝﾃﾅ</v>
          </cell>
          <cell r="D1008">
            <v>14500</v>
          </cell>
          <cell r="E1008">
            <v>9000</v>
          </cell>
          <cell r="F1008">
            <v>0.6</v>
          </cell>
          <cell r="G1008" t="str">
            <v>27EL</v>
          </cell>
          <cell r="H1008">
            <v>5445</v>
          </cell>
          <cell r="I1008">
            <v>0</v>
          </cell>
          <cell r="J1008" t="str">
            <v>本</v>
          </cell>
        </row>
        <row r="1009">
          <cell r="B1009" t="str">
            <v>UBA-74PC</v>
          </cell>
          <cell r="C1009" t="str">
            <v>UHFｵｰﾙﾁｬﾝﾈﾙ用ｱﾝﾃﾅ</v>
          </cell>
          <cell r="D1009">
            <v>12000</v>
          </cell>
          <cell r="E1009">
            <v>7450</v>
          </cell>
          <cell r="F1009">
            <v>0.6</v>
          </cell>
          <cell r="G1009" t="str">
            <v>17EL</v>
          </cell>
          <cell r="H1009">
            <v>4510</v>
          </cell>
          <cell r="I1009">
            <v>0</v>
          </cell>
          <cell r="J1009" t="str">
            <v>本</v>
          </cell>
        </row>
        <row r="1010">
          <cell r="B1010" t="str">
            <v>UBH-8</v>
          </cell>
          <cell r="C1010" t="str">
            <v>UHFﾊｲﾁｬﾝﾈﾙ用ｱﾝﾃﾅ</v>
          </cell>
          <cell r="D1010">
            <v>1350</v>
          </cell>
          <cell r="E1010">
            <v>840</v>
          </cell>
          <cell r="F1010">
            <v>0.6</v>
          </cell>
          <cell r="G1010" t="str">
            <v>8EL</v>
          </cell>
          <cell r="H1010">
            <v>500</v>
          </cell>
          <cell r="I1010">
            <v>0</v>
          </cell>
          <cell r="J1010" t="str">
            <v>本</v>
          </cell>
        </row>
        <row r="1011">
          <cell r="B1011" t="str">
            <v>UBL-114PC</v>
          </cell>
          <cell r="C1011" t="str">
            <v>UHFﾛｰﾁｬﾝﾈﾙ用ｱﾝﾃﾅ</v>
          </cell>
          <cell r="D1011">
            <v>14700</v>
          </cell>
          <cell r="E1011">
            <v>9100</v>
          </cell>
          <cell r="F1011">
            <v>0.6</v>
          </cell>
          <cell r="G1011" t="str">
            <v>27EL</v>
          </cell>
          <cell r="H1011">
            <v>5515</v>
          </cell>
          <cell r="I1011">
            <v>0</v>
          </cell>
          <cell r="J1011" t="str">
            <v>本</v>
          </cell>
        </row>
        <row r="1012">
          <cell r="B1012" t="str">
            <v>UBL-74PC</v>
          </cell>
          <cell r="C1012" t="str">
            <v>UHFﾛｰﾁｬﾝﾈﾙ用ｱﾝﾃﾅ</v>
          </cell>
          <cell r="D1012">
            <v>12200</v>
          </cell>
          <cell r="E1012">
            <v>7550</v>
          </cell>
          <cell r="F1012">
            <v>0.6</v>
          </cell>
          <cell r="G1012" t="str">
            <v>17EL</v>
          </cell>
          <cell r="H1012">
            <v>4397</v>
          </cell>
          <cell r="I1012">
            <v>0</v>
          </cell>
          <cell r="J1012" t="str">
            <v>本</v>
          </cell>
        </row>
        <row r="1013">
          <cell r="B1013" t="str">
            <v>UBL-8</v>
          </cell>
          <cell r="C1013" t="str">
            <v>UHFﾛｰﾁｬﾝﾈﾙ用ｱﾝﾃﾅ</v>
          </cell>
          <cell r="D1013">
            <v>1350</v>
          </cell>
          <cell r="E1013">
            <v>840</v>
          </cell>
          <cell r="F1013">
            <v>0.6</v>
          </cell>
          <cell r="G1013" t="str">
            <v>8EL</v>
          </cell>
          <cell r="H1013">
            <v>500</v>
          </cell>
          <cell r="I1013">
            <v>0</v>
          </cell>
          <cell r="J1013" t="str">
            <v>本</v>
          </cell>
        </row>
        <row r="1014">
          <cell r="B1014" t="str">
            <v>UC-2T</v>
          </cell>
          <cell r="C1014" t="str">
            <v>UHF･VHF変換用ｺﾝﾊﾞｰﾀ</v>
          </cell>
          <cell r="D1014">
            <v>109000</v>
          </cell>
          <cell r="E1014">
            <v>67600</v>
          </cell>
          <cell r="F1014">
            <v>0.23</v>
          </cell>
          <cell r="H1014">
            <v>33175</v>
          </cell>
          <cell r="I1014">
            <v>0</v>
          </cell>
          <cell r="J1014" t="str">
            <v>本</v>
          </cell>
        </row>
        <row r="1015">
          <cell r="B1015" t="str">
            <v>USA-17-2C</v>
          </cell>
          <cell r="C1015" t="str">
            <v>UHFｵｰﾙﾁｬﾝﾈﾙ用ｱﾝﾃﾅ</v>
          </cell>
          <cell r="D1015">
            <v>4600</v>
          </cell>
          <cell r="E1015">
            <v>2850</v>
          </cell>
          <cell r="F1015">
            <v>0.6</v>
          </cell>
          <cell r="G1015" t="str">
            <v>14EL</v>
          </cell>
          <cell r="H1015">
            <v>1523</v>
          </cell>
          <cell r="I1015">
            <v>0</v>
          </cell>
          <cell r="J1015" t="str">
            <v>本</v>
          </cell>
        </row>
        <row r="1016">
          <cell r="B1016" t="str">
            <v>USA-17-2S</v>
          </cell>
          <cell r="C1016" t="str">
            <v>UHFｵｰﾙchｽﾃﾝﾚｽｱﾝﾃﾅ</v>
          </cell>
          <cell r="D1016">
            <v>8600</v>
          </cell>
          <cell r="E1016">
            <v>5330</v>
          </cell>
          <cell r="F1016">
            <v>0.6</v>
          </cell>
          <cell r="G1016" t="str">
            <v>14EL</v>
          </cell>
          <cell r="H1016">
            <v>3120</v>
          </cell>
          <cell r="I1016">
            <v>0</v>
          </cell>
          <cell r="J1016" t="str">
            <v>本</v>
          </cell>
        </row>
        <row r="1017">
          <cell r="B1017" t="str">
            <v>USA-25PC</v>
          </cell>
          <cell r="C1017" t="str">
            <v>UHFｵｰﾙﾁｬﾝﾈﾙ用ｱﾝﾃﾅ</v>
          </cell>
          <cell r="D1017">
            <v>6050</v>
          </cell>
          <cell r="E1017">
            <v>3750</v>
          </cell>
          <cell r="F1017">
            <v>0.6</v>
          </cell>
          <cell r="G1017" t="str">
            <v>20EL</v>
          </cell>
          <cell r="H1017">
            <v>2006</v>
          </cell>
          <cell r="I1017">
            <v>0</v>
          </cell>
          <cell r="J1017" t="str">
            <v>本</v>
          </cell>
        </row>
        <row r="1018">
          <cell r="B1018" t="str">
            <v>USA-25S</v>
          </cell>
          <cell r="C1018" t="str">
            <v>UHFｵｰﾙchｽﾃﾝﾚｽｱﾝﾃﾅ</v>
          </cell>
          <cell r="D1018">
            <v>11000</v>
          </cell>
          <cell r="E1018">
            <v>6820</v>
          </cell>
          <cell r="F1018">
            <v>0.6</v>
          </cell>
          <cell r="G1018" t="str">
            <v>20EL</v>
          </cell>
          <cell r="H1018">
            <v>3990</v>
          </cell>
          <cell r="I1018">
            <v>0</v>
          </cell>
          <cell r="J1018" t="str">
            <v>本</v>
          </cell>
        </row>
        <row r="1019">
          <cell r="B1019" t="str">
            <v>USH-17-1C</v>
          </cell>
          <cell r="C1019" t="str">
            <v>UHFﾊｲﾁｬﾝﾈﾙ用ｱﾝﾃﾅ</v>
          </cell>
          <cell r="D1019">
            <v>4050</v>
          </cell>
          <cell r="E1019">
            <v>2500</v>
          </cell>
          <cell r="F1019">
            <v>0.6</v>
          </cell>
          <cell r="G1019" t="str">
            <v>14EL</v>
          </cell>
          <cell r="H1019">
            <v>1403</v>
          </cell>
          <cell r="I1019">
            <v>0</v>
          </cell>
          <cell r="J1019" t="str">
            <v>本</v>
          </cell>
        </row>
        <row r="1020">
          <cell r="B1020" t="str">
            <v>USH-17-2C</v>
          </cell>
          <cell r="C1020" t="str">
            <v>UHFﾊｲﾁｬﾝﾈﾙ用ｱﾝﾃﾅ</v>
          </cell>
          <cell r="D1020">
            <v>4250</v>
          </cell>
          <cell r="E1020">
            <v>2650</v>
          </cell>
          <cell r="F1020">
            <v>0.6</v>
          </cell>
          <cell r="G1020" t="str">
            <v>14EL</v>
          </cell>
          <cell r="H1020">
            <v>1467</v>
          </cell>
          <cell r="I1020">
            <v>0</v>
          </cell>
          <cell r="J1020" t="str">
            <v>本</v>
          </cell>
        </row>
        <row r="1021">
          <cell r="B1021" t="str">
            <v>USH-25PC</v>
          </cell>
          <cell r="C1021" t="str">
            <v>UHFﾊｲﾁｬﾝﾈﾙ用ｱﾝﾃﾅ</v>
          </cell>
          <cell r="D1021">
            <v>5800</v>
          </cell>
          <cell r="E1021">
            <v>3600</v>
          </cell>
          <cell r="F1021">
            <v>0.6</v>
          </cell>
          <cell r="G1021" t="str">
            <v>20EL</v>
          </cell>
          <cell r="H1021">
            <v>1900</v>
          </cell>
          <cell r="I1021">
            <v>0</v>
          </cell>
          <cell r="J1021" t="str">
            <v>本</v>
          </cell>
        </row>
        <row r="1022">
          <cell r="B1022" t="str">
            <v>USH-30PC</v>
          </cell>
          <cell r="C1022" t="str">
            <v>UHFﾊｲﾁｬﾝﾈﾙ用ｱﾝﾃﾅ</v>
          </cell>
          <cell r="D1022">
            <v>7600</v>
          </cell>
          <cell r="E1022">
            <v>4700</v>
          </cell>
          <cell r="F1022">
            <v>0.6</v>
          </cell>
          <cell r="G1022" t="str">
            <v>25EL</v>
          </cell>
          <cell r="H1022">
            <v>2164</v>
          </cell>
          <cell r="I1022">
            <v>0</v>
          </cell>
          <cell r="J1022" t="str">
            <v>本</v>
          </cell>
        </row>
        <row r="1023">
          <cell r="B1023" t="str">
            <v>USL-17-2C</v>
          </cell>
          <cell r="C1023" t="str">
            <v>UHFﾛｰﾁｬﾝﾈﾙ用ｱﾝﾃﾅ</v>
          </cell>
          <cell r="D1023">
            <v>4450</v>
          </cell>
          <cell r="E1023">
            <v>2750</v>
          </cell>
          <cell r="F1023">
            <v>0.6</v>
          </cell>
          <cell r="G1023" t="str">
            <v>14EL</v>
          </cell>
          <cell r="H1023">
            <v>1523</v>
          </cell>
          <cell r="I1023">
            <v>0</v>
          </cell>
          <cell r="J1023" t="str">
            <v>本</v>
          </cell>
        </row>
        <row r="1024">
          <cell r="B1024" t="str">
            <v>USL-17-2CM</v>
          </cell>
          <cell r="C1024" t="str">
            <v>UHFｱﾝﾃﾅ(特定地域用)</v>
          </cell>
          <cell r="D1024">
            <v>5700</v>
          </cell>
          <cell r="E1024">
            <v>3550</v>
          </cell>
          <cell r="F1024">
            <v>0.6</v>
          </cell>
          <cell r="G1024" t="str">
            <v>14EL</v>
          </cell>
          <cell r="H1024">
            <v>2145</v>
          </cell>
          <cell r="I1024">
            <v>0</v>
          </cell>
          <cell r="J1024" t="str">
            <v>本</v>
          </cell>
        </row>
        <row r="1025">
          <cell r="B1025" t="str">
            <v>USL-25PC</v>
          </cell>
          <cell r="C1025" t="str">
            <v>UHFﾛｰﾁｬﾝﾈﾙ用ｱﾝﾃﾅ</v>
          </cell>
          <cell r="D1025">
            <v>5950</v>
          </cell>
          <cell r="E1025">
            <v>3700</v>
          </cell>
          <cell r="F1025">
            <v>0.6</v>
          </cell>
          <cell r="G1025" t="str">
            <v>20EL</v>
          </cell>
          <cell r="H1025">
            <v>2047</v>
          </cell>
          <cell r="I1025">
            <v>0</v>
          </cell>
          <cell r="J1025" t="str">
            <v>本</v>
          </cell>
        </row>
        <row r="1026">
          <cell r="B1026" t="str">
            <v>USL-30PC</v>
          </cell>
          <cell r="C1026" t="str">
            <v>UHFﾛｰﾁｬﾝﾈﾙ用ｱﾝﾃﾅ</v>
          </cell>
          <cell r="D1026">
            <v>7750</v>
          </cell>
          <cell r="E1026">
            <v>4800</v>
          </cell>
          <cell r="F1026">
            <v>0.6</v>
          </cell>
          <cell r="G1026" t="str">
            <v>25EL</v>
          </cell>
          <cell r="H1026">
            <v>2317</v>
          </cell>
          <cell r="I1026">
            <v>0</v>
          </cell>
          <cell r="J1026" t="str">
            <v>本</v>
          </cell>
        </row>
        <row r="1027">
          <cell r="B1027" t="str">
            <v>UUM-1A</v>
          </cell>
          <cell r="C1027" t="str">
            <v>UHF混合器</v>
          </cell>
          <cell r="D1027">
            <v>5700</v>
          </cell>
          <cell r="E1027">
            <v>3550</v>
          </cell>
          <cell r="F1027">
            <v>0.23</v>
          </cell>
          <cell r="G1027" t="str">
            <v>指定1波</v>
          </cell>
          <cell r="H1027">
            <v>1088</v>
          </cell>
          <cell r="I1027">
            <v>0</v>
          </cell>
          <cell r="J1027" t="str">
            <v>個</v>
          </cell>
        </row>
        <row r="1028">
          <cell r="B1028" t="str">
            <v>UUM-201</v>
          </cell>
          <cell r="C1028" t="str">
            <v>UHF混合器</v>
          </cell>
          <cell r="D1028">
            <v>2000</v>
          </cell>
          <cell r="E1028">
            <v>1250</v>
          </cell>
          <cell r="F1028">
            <v>0.23</v>
          </cell>
          <cell r="H1028">
            <v>670</v>
          </cell>
          <cell r="I1028">
            <v>0</v>
          </cell>
          <cell r="J1028" t="str">
            <v>個</v>
          </cell>
        </row>
        <row r="1029">
          <cell r="B1029" t="str">
            <v>UUM-201-B</v>
          </cell>
          <cell r="C1029" t="str">
            <v>UHF混合器</v>
          </cell>
          <cell r="D1029">
            <v>2050</v>
          </cell>
          <cell r="E1029">
            <v>1270</v>
          </cell>
          <cell r="F1029">
            <v>0.23</v>
          </cell>
          <cell r="H1029">
            <v>675</v>
          </cell>
          <cell r="I1029">
            <v>0</v>
          </cell>
          <cell r="J1029" t="str">
            <v>個</v>
          </cell>
        </row>
        <row r="1030">
          <cell r="B1030" t="str">
            <v>UV-105</v>
          </cell>
          <cell r="C1030" t="str">
            <v>UHF･VHF共用ｱﾝﾃﾅ</v>
          </cell>
          <cell r="D1030">
            <v>6600</v>
          </cell>
          <cell r="E1030">
            <v>4100</v>
          </cell>
          <cell r="F1030">
            <v>0.6</v>
          </cell>
          <cell r="H1030">
            <v>2480</v>
          </cell>
          <cell r="I1030">
            <v>0</v>
          </cell>
          <cell r="J1030" t="str">
            <v>本</v>
          </cell>
        </row>
        <row r="1031">
          <cell r="B1031" t="str">
            <v>UV-2</v>
          </cell>
          <cell r="C1031" t="str">
            <v>UHF･VHF共用ｱﾝﾃﾅ</v>
          </cell>
          <cell r="D1031">
            <v>4500</v>
          </cell>
          <cell r="E1031">
            <v>2800</v>
          </cell>
          <cell r="F1031">
            <v>0.6</v>
          </cell>
          <cell r="H1031">
            <v>1695</v>
          </cell>
          <cell r="I1031">
            <v>0</v>
          </cell>
          <cell r="J1031" t="str">
            <v>本</v>
          </cell>
        </row>
        <row r="1032">
          <cell r="B1032" t="str">
            <v>UVH-94N</v>
          </cell>
          <cell r="C1032" t="str">
            <v>UHF･VHF共用ｱﾝﾃﾅ</v>
          </cell>
          <cell r="D1032">
            <v>7300</v>
          </cell>
          <cell r="E1032">
            <v>4550</v>
          </cell>
          <cell r="F1032">
            <v>0.6</v>
          </cell>
          <cell r="H1032">
            <v>2750</v>
          </cell>
          <cell r="I1032">
            <v>0</v>
          </cell>
          <cell r="J1032" t="str">
            <v>本</v>
          </cell>
        </row>
        <row r="1033">
          <cell r="B1033" t="str">
            <v>V-3SEYN</v>
          </cell>
          <cell r="C1033" t="str">
            <v>VHF/FMﾌﾞｰｽﾀ</v>
          </cell>
          <cell r="D1033">
            <v>74500</v>
          </cell>
          <cell r="E1033">
            <v>46200</v>
          </cell>
          <cell r="F1033">
            <v>0.7</v>
          </cell>
          <cell r="G1033" t="str">
            <v>25dB</v>
          </cell>
          <cell r="H1033">
            <v>16003</v>
          </cell>
          <cell r="I1033">
            <v>0</v>
          </cell>
          <cell r="J1033" t="str">
            <v>台</v>
          </cell>
        </row>
        <row r="1034">
          <cell r="B1034" t="str">
            <v>V-4SEK-2</v>
          </cell>
          <cell r="C1034" t="str">
            <v>VHF/FMﾌﾞｰｽﾀ</v>
          </cell>
          <cell r="D1034">
            <v>110000</v>
          </cell>
          <cell r="E1034">
            <v>68200</v>
          </cell>
          <cell r="F1034">
            <v>0.7</v>
          </cell>
          <cell r="G1034" t="str">
            <v>35dB</v>
          </cell>
          <cell r="H1034">
            <v>14238</v>
          </cell>
          <cell r="I1034">
            <v>0</v>
          </cell>
          <cell r="J1034" t="str">
            <v>台</v>
          </cell>
        </row>
        <row r="1035">
          <cell r="B1035" t="str">
            <v>V-5SEYCN</v>
          </cell>
          <cell r="C1035" t="str">
            <v>VHF/FMﾌﾞｰｽﾀ</v>
          </cell>
          <cell r="D1035">
            <v>88600</v>
          </cell>
          <cell r="E1035">
            <v>54900</v>
          </cell>
          <cell r="F1035">
            <v>0.7</v>
          </cell>
          <cell r="G1035" t="str">
            <v>40dB</v>
          </cell>
          <cell r="H1035">
            <v>18294</v>
          </cell>
          <cell r="I1035">
            <v>0</v>
          </cell>
          <cell r="J1035" t="str">
            <v>台</v>
          </cell>
        </row>
        <row r="1036">
          <cell r="B1036" t="str">
            <v>V-5SEYN</v>
          </cell>
          <cell r="C1036" t="str">
            <v>VHF/FMﾌﾞｰｽﾀ</v>
          </cell>
          <cell r="D1036">
            <v>85700</v>
          </cell>
          <cell r="E1036">
            <v>53100</v>
          </cell>
          <cell r="F1036">
            <v>0.7</v>
          </cell>
          <cell r="G1036" t="str">
            <v>40dB</v>
          </cell>
          <cell r="H1036">
            <v>16796</v>
          </cell>
          <cell r="I1036">
            <v>0</v>
          </cell>
          <cell r="J1036" t="str">
            <v>台</v>
          </cell>
        </row>
        <row r="1037">
          <cell r="B1037" t="str">
            <v>VU-200C</v>
          </cell>
          <cell r="C1037" t="str">
            <v>UHFﾌｨｰﾀﾞ</v>
          </cell>
          <cell r="D1037">
            <v>0</v>
          </cell>
          <cell r="E1037">
            <v>28</v>
          </cell>
          <cell r="F1037">
            <v>0.02</v>
          </cell>
          <cell r="H1037">
            <v>18</v>
          </cell>
          <cell r="I1037">
            <v>0</v>
          </cell>
          <cell r="J1037" t="str">
            <v>m</v>
          </cell>
        </row>
        <row r="1038">
          <cell r="B1038" t="str">
            <v>VU-200C-10</v>
          </cell>
          <cell r="C1038" t="str">
            <v>UHFﾌｨｰﾀﾞ(10m)</v>
          </cell>
          <cell r="D1038">
            <v>530</v>
          </cell>
          <cell r="E1038">
            <v>330</v>
          </cell>
          <cell r="H1038">
            <v>210</v>
          </cell>
          <cell r="I1038">
            <v>0</v>
          </cell>
          <cell r="J1038" t="str">
            <v>本</v>
          </cell>
        </row>
        <row r="1039">
          <cell r="B1039" t="str">
            <v>VU-200C-100</v>
          </cell>
          <cell r="C1039" t="str">
            <v>UHFﾌｨｰﾀﾞ(100m)</v>
          </cell>
          <cell r="D1039">
            <v>0</v>
          </cell>
          <cell r="E1039">
            <v>3950</v>
          </cell>
          <cell r="F1039">
            <v>2</v>
          </cell>
          <cell r="H1039">
            <v>2520</v>
          </cell>
          <cell r="I1039">
            <v>0</v>
          </cell>
          <cell r="J1039" t="str">
            <v>巻</v>
          </cell>
        </row>
        <row r="1040">
          <cell r="B1040" t="str">
            <v>VU-200C-15</v>
          </cell>
          <cell r="C1040" t="str">
            <v>UHFﾌｨｰﾀﾞ(15m)</v>
          </cell>
          <cell r="D1040">
            <v>780</v>
          </cell>
          <cell r="E1040">
            <v>480</v>
          </cell>
          <cell r="H1040">
            <v>302</v>
          </cell>
          <cell r="I1040">
            <v>0</v>
          </cell>
          <cell r="J1040" t="str">
            <v>巻</v>
          </cell>
        </row>
        <row r="1041">
          <cell r="B1041" t="str">
            <v>VU-200C-20</v>
          </cell>
          <cell r="C1041" t="str">
            <v>UHFﾌｨｰﾀﾞ(20m)</v>
          </cell>
          <cell r="D1041">
            <v>950</v>
          </cell>
          <cell r="E1041">
            <v>600</v>
          </cell>
          <cell r="H1041">
            <v>378</v>
          </cell>
          <cell r="I1041">
            <v>0</v>
          </cell>
          <cell r="J1041" t="str">
            <v>巻</v>
          </cell>
        </row>
        <row r="1042">
          <cell r="B1042" t="str">
            <v>VU-200C-3</v>
          </cell>
          <cell r="C1042" t="str">
            <v>UHFﾌｨｰﾀﾞ(3m)</v>
          </cell>
          <cell r="D1042">
            <v>220</v>
          </cell>
          <cell r="E1042">
            <v>140</v>
          </cell>
          <cell r="H1042">
            <v>88</v>
          </cell>
          <cell r="I1042">
            <v>0</v>
          </cell>
          <cell r="J1042" t="str">
            <v>本</v>
          </cell>
        </row>
        <row r="1043">
          <cell r="B1043" t="str">
            <v>VU-200C-5</v>
          </cell>
          <cell r="C1043" t="str">
            <v>UHFﾌｨｰﾀﾞ(5m)</v>
          </cell>
          <cell r="D1043">
            <v>320</v>
          </cell>
          <cell r="E1043">
            <v>200</v>
          </cell>
          <cell r="H1043">
            <v>126</v>
          </cell>
          <cell r="I1043">
            <v>0</v>
          </cell>
          <cell r="J1043" t="str">
            <v>本</v>
          </cell>
        </row>
        <row r="1044">
          <cell r="B1044" t="str">
            <v>VUM-201</v>
          </cell>
          <cell r="C1044" t="str">
            <v>UHF､VHF混合器</v>
          </cell>
          <cell r="D1044">
            <v>1600</v>
          </cell>
          <cell r="E1044">
            <v>990</v>
          </cell>
          <cell r="F1044">
            <v>0.23</v>
          </cell>
          <cell r="H1044">
            <v>525</v>
          </cell>
          <cell r="I1044">
            <v>0</v>
          </cell>
          <cell r="J1044" t="str">
            <v>個</v>
          </cell>
        </row>
        <row r="1045">
          <cell r="B1045" t="str">
            <v>VUM-201-B</v>
          </cell>
          <cell r="C1045" t="str">
            <v>UHF､VHF混合器</v>
          </cell>
          <cell r="D1045">
            <v>1650</v>
          </cell>
          <cell r="E1045">
            <v>1020</v>
          </cell>
          <cell r="F1045">
            <v>0.23</v>
          </cell>
          <cell r="H1045">
            <v>545</v>
          </cell>
          <cell r="I1045">
            <v>0</v>
          </cell>
          <cell r="J1045" t="str">
            <v>個</v>
          </cell>
        </row>
        <row r="1046">
          <cell r="B1046" t="str">
            <v>VUS-33/73</v>
          </cell>
          <cell r="C1046" t="str">
            <v>UHF､VHF/FM分波器</v>
          </cell>
          <cell r="D1046">
            <v>800</v>
          </cell>
          <cell r="E1046">
            <v>500</v>
          </cell>
          <cell r="F1046">
            <v>0.15</v>
          </cell>
          <cell r="H1046">
            <v>185</v>
          </cell>
          <cell r="I1046">
            <v>0</v>
          </cell>
          <cell r="J1046" t="str">
            <v>個</v>
          </cell>
        </row>
        <row r="1047">
          <cell r="B1047" t="str">
            <v>VUS-33/73-B</v>
          </cell>
          <cell r="C1047" t="str">
            <v>UHF､VHF/FM分波器</v>
          </cell>
          <cell r="D1047">
            <v>850</v>
          </cell>
          <cell r="E1047">
            <v>530</v>
          </cell>
          <cell r="F1047">
            <v>0.15</v>
          </cell>
          <cell r="H1047">
            <v>221</v>
          </cell>
          <cell r="I1047">
            <v>0</v>
          </cell>
          <cell r="J1047" t="str">
            <v>個</v>
          </cell>
        </row>
        <row r="1048">
          <cell r="B1048" t="str">
            <v>VUUM-AA</v>
          </cell>
          <cell r="C1048" t="str">
            <v>UHF､VHF混合器</v>
          </cell>
          <cell r="D1048">
            <v>3450</v>
          </cell>
          <cell r="E1048">
            <v>2150</v>
          </cell>
          <cell r="F1048">
            <v>0.23</v>
          </cell>
          <cell r="H1048">
            <v>1145</v>
          </cell>
          <cell r="I1048">
            <v>0</v>
          </cell>
          <cell r="J1048" t="str">
            <v>個</v>
          </cell>
        </row>
        <row r="1049">
          <cell r="B1049" t="str">
            <v>VVM-1A</v>
          </cell>
          <cell r="C1049" t="str">
            <v>VHF混合器</v>
          </cell>
          <cell r="D1049">
            <v>5700</v>
          </cell>
          <cell r="E1049">
            <v>3550</v>
          </cell>
          <cell r="F1049">
            <v>0.23</v>
          </cell>
          <cell r="G1049" t="str">
            <v>指定1波</v>
          </cell>
          <cell r="H1049">
            <v>1880</v>
          </cell>
          <cell r="I1049">
            <v>0</v>
          </cell>
          <cell r="J1049" t="str">
            <v>個</v>
          </cell>
        </row>
        <row r="1050">
          <cell r="B1050" t="str">
            <v>VVM-LH</v>
          </cell>
          <cell r="C1050" t="str">
            <v>VHF混合器</v>
          </cell>
          <cell r="D1050">
            <v>2000</v>
          </cell>
          <cell r="E1050">
            <v>1250</v>
          </cell>
          <cell r="F1050">
            <v>0.23</v>
          </cell>
          <cell r="H1050">
            <v>670</v>
          </cell>
          <cell r="I1050">
            <v>0</v>
          </cell>
          <cell r="J1050" t="str">
            <v>個</v>
          </cell>
        </row>
        <row r="1051">
          <cell r="B1051" t="str">
            <v>VVUM-LH</v>
          </cell>
          <cell r="C1051" t="str">
            <v>UHF､VHF混合器</v>
          </cell>
          <cell r="D1051">
            <v>3450</v>
          </cell>
          <cell r="E1051">
            <v>2150</v>
          </cell>
          <cell r="F1051">
            <v>0.23</v>
          </cell>
          <cell r="H1051">
            <v>1145</v>
          </cell>
          <cell r="I1051">
            <v>0</v>
          </cell>
          <cell r="J1051" t="str">
            <v>個</v>
          </cell>
        </row>
        <row r="1052">
          <cell r="B1052" t="str">
            <v>W-204</v>
          </cell>
          <cell r="C1052" t="str">
            <v>300MHz帯ﾌﾞｰｽﾀ</v>
          </cell>
          <cell r="D1052">
            <v>24000</v>
          </cell>
          <cell r="E1052">
            <v>14900</v>
          </cell>
          <cell r="F1052">
            <v>0.7</v>
          </cell>
          <cell r="H1052">
            <v>6673</v>
          </cell>
          <cell r="I1052">
            <v>0</v>
          </cell>
          <cell r="J1052" t="str">
            <v>台</v>
          </cell>
        </row>
        <row r="1053">
          <cell r="B1053" t="str">
            <v>W-205</v>
          </cell>
          <cell r="C1053" t="str">
            <v>450MHz帯ﾌﾞｰｽﾀ</v>
          </cell>
          <cell r="D1053">
            <v>13500</v>
          </cell>
          <cell r="E1053">
            <v>8370</v>
          </cell>
          <cell r="F1053">
            <v>0.7</v>
          </cell>
          <cell r="H1053">
            <v>4110</v>
          </cell>
          <cell r="I1053">
            <v>0</v>
          </cell>
          <cell r="J1053" t="str">
            <v>台</v>
          </cell>
        </row>
        <row r="1054">
          <cell r="B1054" t="str">
            <v>W-206</v>
          </cell>
          <cell r="C1054" t="str">
            <v>450MHz帯ﾌﾞｰｽﾀ</v>
          </cell>
          <cell r="D1054">
            <v>15000</v>
          </cell>
          <cell r="E1054">
            <v>9300</v>
          </cell>
          <cell r="F1054">
            <v>0.7</v>
          </cell>
          <cell r="H1054">
            <v>4505</v>
          </cell>
          <cell r="I1054">
            <v>0</v>
          </cell>
          <cell r="J1054" t="str">
            <v>台</v>
          </cell>
        </row>
        <row r="1055">
          <cell r="B1055" t="str">
            <v>W-302</v>
          </cell>
          <cell r="C1055" t="str">
            <v>300MHz帯ﾌﾞｰｽﾀ</v>
          </cell>
          <cell r="D1055">
            <v>51700</v>
          </cell>
          <cell r="E1055">
            <v>32100</v>
          </cell>
          <cell r="F1055">
            <v>0.7</v>
          </cell>
          <cell r="H1055">
            <v>15755</v>
          </cell>
          <cell r="I1055">
            <v>0</v>
          </cell>
          <cell r="J1055" t="str">
            <v>台</v>
          </cell>
        </row>
        <row r="1056">
          <cell r="B1056" t="str">
            <v>W-303</v>
          </cell>
          <cell r="C1056" t="str">
            <v>450MHz帯ﾌﾞｰｽﾀ</v>
          </cell>
          <cell r="D1056">
            <v>55000</v>
          </cell>
          <cell r="E1056">
            <v>34100</v>
          </cell>
          <cell r="F1056">
            <v>0.7</v>
          </cell>
          <cell r="H1056">
            <v>13558</v>
          </cell>
          <cell r="I1056">
            <v>0</v>
          </cell>
          <cell r="J1056" t="str">
            <v>台</v>
          </cell>
        </row>
        <row r="1057">
          <cell r="B1057" t="str">
            <v>W-304</v>
          </cell>
          <cell r="C1057" t="str">
            <v>450MHz帯ﾌﾞｰｽﾀ</v>
          </cell>
          <cell r="D1057">
            <v>23000</v>
          </cell>
          <cell r="E1057">
            <v>14300</v>
          </cell>
          <cell r="F1057">
            <v>0.7</v>
          </cell>
          <cell r="H1057">
            <v>5424</v>
          </cell>
          <cell r="I1057">
            <v>0</v>
          </cell>
          <cell r="J1057" t="str">
            <v>台</v>
          </cell>
        </row>
        <row r="1058">
          <cell r="B1058" t="str">
            <v>WC-171W</v>
          </cell>
          <cell r="C1058" t="str">
            <v>AM･FM/TV帯1分岐器</v>
          </cell>
          <cell r="D1058">
            <v>4850</v>
          </cell>
          <cell r="E1058">
            <v>3000</v>
          </cell>
          <cell r="F1058">
            <v>0.23</v>
          </cell>
          <cell r="H1058">
            <v>1215</v>
          </cell>
          <cell r="I1058">
            <v>0</v>
          </cell>
          <cell r="J1058" t="str">
            <v>個</v>
          </cell>
        </row>
        <row r="1059">
          <cell r="B1059" t="str">
            <v>WC-172W</v>
          </cell>
          <cell r="C1059" t="str">
            <v>AM･FM/TV帯2分岐器</v>
          </cell>
          <cell r="D1059">
            <v>5600</v>
          </cell>
          <cell r="E1059">
            <v>3450</v>
          </cell>
          <cell r="F1059">
            <v>0.23</v>
          </cell>
          <cell r="H1059">
            <v>1394</v>
          </cell>
          <cell r="I1059">
            <v>0</v>
          </cell>
          <cell r="J1059" t="str">
            <v>個</v>
          </cell>
        </row>
        <row r="1060">
          <cell r="B1060" t="str">
            <v>WC-174W</v>
          </cell>
          <cell r="C1060" t="str">
            <v>AM･FM/TV帯4分岐器</v>
          </cell>
          <cell r="D1060">
            <v>6800</v>
          </cell>
          <cell r="E1060">
            <v>4200</v>
          </cell>
          <cell r="F1060">
            <v>0.23</v>
          </cell>
          <cell r="H1060">
            <v>1757</v>
          </cell>
          <cell r="I1060">
            <v>0</v>
          </cell>
          <cell r="J1060" t="str">
            <v>個</v>
          </cell>
        </row>
        <row r="1061">
          <cell r="B1061" t="str">
            <v>WD-772W</v>
          </cell>
          <cell r="C1061" t="str">
            <v>AM･FM/TV帯2分岐器</v>
          </cell>
          <cell r="D1061">
            <v>4850</v>
          </cell>
          <cell r="E1061">
            <v>3000</v>
          </cell>
          <cell r="F1061">
            <v>0.23</v>
          </cell>
          <cell r="H1061">
            <v>1180</v>
          </cell>
          <cell r="I1061">
            <v>0</v>
          </cell>
          <cell r="J1061" t="str">
            <v>個</v>
          </cell>
        </row>
        <row r="1062">
          <cell r="B1062" t="str">
            <v>WD-773W</v>
          </cell>
          <cell r="C1062" t="str">
            <v>AM･FM/TV帯3分岐器</v>
          </cell>
          <cell r="D1062">
            <v>5600</v>
          </cell>
          <cell r="E1062">
            <v>3450</v>
          </cell>
          <cell r="F1062">
            <v>0.23</v>
          </cell>
          <cell r="H1062">
            <v>1394</v>
          </cell>
          <cell r="I1062">
            <v>0</v>
          </cell>
          <cell r="J1062" t="str">
            <v>個</v>
          </cell>
        </row>
        <row r="1063">
          <cell r="B1063" t="str">
            <v>WD-774W</v>
          </cell>
          <cell r="C1063" t="str">
            <v>AM･FM/TV帯4分岐器</v>
          </cell>
          <cell r="D1063">
            <v>6250</v>
          </cell>
          <cell r="E1063">
            <v>3850</v>
          </cell>
          <cell r="F1063">
            <v>0.23</v>
          </cell>
          <cell r="H1063">
            <v>1565</v>
          </cell>
          <cell r="I1063">
            <v>0</v>
          </cell>
          <cell r="J1063" t="str">
            <v>個</v>
          </cell>
        </row>
        <row r="1064">
          <cell r="B1064" t="str">
            <v>WH-3SERN</v>
          </cell>
          <cell r="C1064" t="str">
            <v>HF帯ﾌﾞｰｽﾀ</v>
          </cell>
          <cell r="D1064">
            <v>24000</v>
          </cell>
          <cell r="E1064">
            <v>14900</v>
          </cell>
          <cell r="F1064">
            <v>0.7</v>
          </cell>
          <cell r="H1064">
            <v>5760</v>
          </cell>
          <cell r="I1064">
            <v>0</v>
          </cell>
          <cell r="J1064" t="str">
            <v>台</v>
          </cell>
        </row>
        <row r="1065">
          <cell r="B1065" t="str">
            <v>WM-401</v>
          </cell>
          <cell r="C1065" t="str">
            <v>双方向ｼｽﾃﾑ用ﾌﾞｰｽﾀ</v>
          </cell>
          <cell r="D1065">
            <v>52300</v>
          </cell>
          <cell r="E1065">
            <v>32400</v>
          </cell>
          <cell r="F1065">
            <v>0.7</v>
          </cell>
          <cell r="H1065">
            <v>15900</v>
          </cell>
          <cell r="I1065">
            <v>0</v>
          </cell>
          <cell r="J1065" t="str">
            <v>台</v>
          </cell>
        </row>
        <row r="1066">
          <cell r="B1066" t="str">
            <v>WMC-77-77W</v>
          </cell>
          <cell r="C1066" t="str">
            <v>直列ﾕﾆｯﾄ(中間用)</v>
          </cell>
          <cell r="D1066">
            <v>6500</v>
          </cell>
          <cell r="E1066">
            <v>4050</v>
          </cell>
          <cell r="F1066">
            <v>0.15</v>
          </cell>
          <cell r="H1066">
            <v>1607</v>
          </cell>
          <cell r="I1066">
            <v>0</v>
          </cell>
          <cell r="J1066" t="str">
            <v>個</v>
          </cell>
        </row>
        <row r="1067">
          <cell r="B1067" t="str">
            <v>WMC-7-77W</v>
          </cell>
          <cell r="C1067" t="str">
            <v>直列ﾕﾆｯﾄ(中間用)</v>
          </cell>
          <cell r="D1067">
            <v>5900</v>
          </cell>
          <cell r="E1067">
            <v>3650</v>
          </cell>
          <cell r="F1067">
            <v>0.15</v>
          </cell>
          <cell r="H1067">
            <v>1154</v>
          </cell>
          <cell r="I1067">
            <v>0</v>
          </cell>
          <cell r="J1067" t="str">
            <v>個</v>
          </cell>
        </row>
        <row r="1068">
          <cell r="B1068" t="str">
            <v>WMC-77-7W</v>
          </cell>
          <cell r="C1068" t="str">
            <v>直列ﾕﾆｯﾄ(中間用)</v>
          </cell>
          <cell r="D1068">
            <v>5400</v>
          </cell>
          <cell r="E1068">
            <v>3350</v>
          </cell>
          <cell r="F1068">
            <v>0.15</v>
          </cell>
          <cell r="H1068">
            <v>1207</v>
          </cell>
          <cell r="I1068">
            <v>0</v>
          </cell>
          <cell r="J1068" t="str">
            <v>個</v>
          </cell>
        </row>
        <row r="1069">
          <cell r="B1069" t="str">
            <v>WMC-77-R7W</v>
          </cell>
          <cell r="C1069" t="str">
            <v>直列ﾕﾆｯﾄ(端末用)</v>
          </cell>
          <cell r="D1069">
            <v>6500</v>
          </cell>
          <cell r="E1069">
            <v>4050</v>
          </cell>
          <cell r="F1069">
            <v>0.15</v>
          </cell>
          <cell r="H1069">
            <v>1464</v>
          </cell>
          <cell r="I1069">
            <v>0</v>
          </cell>
          <cell r="J1069" t="str">
            <v>個</v>
          </cell>
        </row>
        <row r="1070">
          <cell r="B1070" t="str">
            <v>WMC-77-RW</v>
          </cell>
          <cell r="C1070" t="str">
            <v>直列ﾕﾆｯﾄ(端末用)</v>
          </cell>
          <cell r="D1070">
            <v>5400</v>
          </cell>
          <cell r="E1070">
            <v>3350</v>
          </cell>
          <cell r="F1070">
            <v>0.15</v>
          </cell>
          <cell r="H1070">
            <v>1107</v>
          </cell>
          <cell r="I1070">
            <v>0</v>
          </cell>
          <cell r="J1070" t="str">
            <v>個</v>
          </cell>
        </row>
        <row r="1071">
          <cell r="B1071" t="str">
            <v>WMC-7-7W</v>
          </cell>
          <cell r="C1071" t="str">
            <v>直列ﾕﾆｯﾄ(中間用)</v>
          </cell>
          <cell r="D1071">
            <v>4700</v>
          </cell>
          <cell r="E1071">
            <v>2900</v>
          </cell>
          <cell r="F1071">
            <v>0.15</v>
          </cell>
          <cell r="H1071">
            <v>997</v>
          </cell>
          <cell r="I1071">
            <v>0</v>
          </cell>
          <cell r="J1071" t="str">
            <v>個</v>
          </cell>
        </row>
        <row r="1072">
          <cell r="B1072" t="str">
            <v>WMC-7-R7W</v>
          </cell>
          <cell r="C1072" t="str">
            <v>直列ﾕﾆｯﾄ(端末用)</v>
          </cell>
          <cell r="D1072">
            <v>5900</v>
          </cell>
          <cell r="E1072">
            <v>3650</v>
          </cell>
          <cell r="F1072">
            <v>0.15</v>
          </cell>
          <cell r="H1072">
            <v>1126</v>
          </cell>
          <cell r="I1072">
            <v>0</v>
          </cell>
          <cell r="J1072" t="str">
            <v>個</v>
          </cell>
        </row>
        <row r="1073">
          <cell r="B1073" t="str">
            <v>WMC-7-RW</v>
          </cell>
          <cell r="C1073" t="str">
            <v>直列ﾕﾆｯﾄ(端末用)</v>
          </cell>
          <cell r="D1073">
            <v>4700</v>
          </cell>
          <cell r="E1073">
            <v>2900</v>
          </cell>
          <cell r="F1073">
            <v>0.15</v>
          </cell>
          <cell r="H1073">
            <v>911</v>
          </cell>
          <cell r="I1073">
            <v>0</v>
          </cell>
          <cell r="J1073" t="str">
            <v>個</v>
          </cell>
        </row>
        <row r="1074">
          <cell r="B1074" t="str">
            <v>WPM-77W</v>
          </cell>
          <cell r="C1074" t="str">
            <v>壁面ﾃﾚﾋﾞ端子</v>
          </cell>
          <cell r="D1074">
            <v>4850</v>
          </cell>
          <cell r="E1074">
            <v>3000</v>
          </cell>
          <cell r="F1074">
            <v>0.15</v>
          </cell>
          <cell r="H1074">
            <v>1050</v>
          </cell>
          <cell r="I1074">
            <v>0</v>
          </cell>
          <cell r="J1074" t="str">
            <v>個</v>
          </cell>
        </row>
        <row r="1075">
          <cell r="B1075" t="str">
            <v>WPM-7W</v>
          </cell>
          <cell r="C1075" t="str">
            <v>壁面ﾃﾚﾋﾞ端子</v>
          </cell>
          <cell r="D1075">
            <v>3950</v>
          </cell>
          <cell r="E1075">
            <v>2450</v>
          </cell>
          <cell r="F1075">
            <v>0.15</v>
          </cell>
          <cell r="H1075">
            <v>554</v>
          </cell>
          <cell r="I1075">
            <v>0</v>
          </cell>
          <cell r="J1075" t="str">
            <v>個</v>
          </cell>
        </row>
        <row r="1076">
          <cell r="B1076" t="str">
            <v>WU-401</v>
          </cell>
          <cell r="C1076" t="str">
            <v>双方向ｼｽﾃﾑ用ﾌﾞｰｽﾀ</v>
          </cell>
          <cell r="D1076">
            <v>42600</v>
          </cell>
          <cell r="E1076">
            <v>26400</v>
          </cell>
          <cell r="F1076">
            <v>0.7</v>
          </cell>
          <cell r="H1076">
            <v>8341</v>
          </cell>
          <cell r="I1076">
            <v>0</v>
          </cell>
          <cell r="J1076" t="str">
            <v>台</v>
          </cell>
        </row>
        <row r="1077">
          <cell r="B1077" t="str">
            <v>WV-401</v>
          </cell>
          <cell r="C1077" t="str">
            <v>双方向ｼｽﾃﾑ用ﾌﾞｰｽﾀ</v>
          </cell>
          <cell r="D1077">
            <v>42600</v>
          </cell>
          <cell r="E1077">
            <v>26400</v>
          </cell>
          <cell r="F1077">
            <v>0.7</v>
          </cell>
          <cell r="H1077">
            <v>8324</v>
          </cell>
          <cell r="I1077">
            <v>0</v>
          </cell>
          <cell r="J1077" t="str">
            <v>台</v>
          </cell>
        </row>
        <row r="1078">
          <cell r="B1078" t="str">
            <v>YAL114-UH</v>
          </cell>
          <cell r="C1078" t="str">
            <v>UHFﾐﾄﾞﾙ･ﾊｲch用ｱﾝﾃﾅ</v>
          </cell>
          <cell r="D1078">
            <v>33000</v>
          </cell>
          <cell r="E1078">
            <v>20500</v>
          </cell>
          <cell r="F1078">
            <v>0.85</v>
          </cell>
          <cell r="G1078" t="str">
            <v>27EL</v>
          </cell>
          <cell r="H1078">
            <v>7493</v>
          </cell>
          <cell r="I1078">
            <v>0</v>
          </cell>
          <cell r="J1078" t="str">
            <v>本</v>
          </cell>
        </row>
        <row r="1079">
          <cell r="B1079" t="str">
            <v>YAL114-UHS</v>
          </cell>
          <cell r="C1079" t="str">
            <v>UHFﾐﾄﾞﾙ･ﾊｲchｱﾝﾃﾅSUS</v>
          </cell>
          <cell r="D1079">
            <v>83500</v>
          </cell>
          <cell r="E1079">
            <v>51800</v>
          </cell>
          <cell r="F1079">
            <v>1</v>
          </cell>
          <cell r="G1079" t="str">
            <v>27EL</v>
          </cell>
          <cell r="H1079">
            <v>13339</v>
          </cell>
          <cell r="I1079">
            <v>0</v>
          </cell>
          <cell r="J1079" t="str">
            <v>本</v>
          </cell>
        </row>
        <row r="1080">
          <cell r="B1080" t="str">
            <v>YAL114-UL</v>
          </cell>
          <cell r="C1080" t="str">
            <v>UHFﾛｰ･ﾐﾄﾞﾙch用ｱﾝﾃﾅ</v>
          </cell>
          <cell r="D1080">
            <v>33000</v>
          </cell>
          <cell r="E1080">
            <v>20500</v>
          </cell>
          <cell r="F1080">
            <v>0.85</v>
          </cell>
          <cell r="G1080" t="str">
            <v>27EL</v>
          </cell>
          <cell r="H1080">
            <v>7804</v>
          </cell>
          <cell r="I1080">
            <v>0</v>
          </cell>
          <cell r="J1080" t="str">
            <v>本</v>
          </cell>
        </row>
        <row r="1081">
          <cell r="B1081" t="str">
            <v>YAL114-ULS</v>
          </cell>
          <cell r="C1081" t="str">
            <v>UHFﾛｰ･ﾐﾄﾞﾙchｱﾝﾃﾅSUS</v>
          </cell>
          <cell r="D1081">
            <v>83500</v>
          </cell>
          <cell r="E1081">
            <v>51800</v>
          </cell>
          <cell r="F1081">
            <v>1</v>
          </cell>
          <cell r="G1081" t="str">
            <v>27EL</v>
          </cell>
          <cell r="H1081">
            <v>14006</v>
          </cell>
          <cell r="I1081">
            <v>0</v>
          </cell>
          <cell r="J1081" t="str">
            <v>本</v>
          </cell>
        </row>
        <row r="1082">
          <cell r="B1082" t="str">
            <v>YAL12-10XW</v>
          </cell>
          <cell r="C1082" t="str">
            <v>VHF10ch用ｱﾝﾃﾅ</v>
          </cell>
          <cell r="D1082">
            <v>40600</v>
          </cell>
          <cell r="E1082">
            <v>25200</v>
          </cell>
          <cell r="F1082">
            <v>0.85</v>
          </cell>
          <cell r="G1082" t="str">
            <v>12EL</v>
          </cell>
          <cell r="H1082">
            <v>13725</v>
          </cell>
          <cell r="I1082">
            <v>0</v>
          </cell>
          <cell r="J1082" t="str">
            <v>本</v>
          </cell>
        </row>
        <row r="1083">
          <cell r="B1083" t="str">
            <v>YAL12-10XWS</v>
          </cell>
          <cell r="C1083" t="str">
            <v>VHF10ch用ｱﾝﾃﾅSUS</v>
          </cell>
          <cell r="D1083">
            <v>93100</v>
          </cell>
          <cell r="E1083">
            <v>57700</v>
          </cell>
          <cell r="F1083">
            <v>1</v>
          </cell>
          <cell r="G1083" t="str">
            <v>12EL</v>
          </cell>
          <cell r="H1083">
            <v>33085</v>
          </cell>
          <cell r="I1083">
            <v>0</v>
          </cell>
          <cell r="J1083" t="str">
            <v>本</v>
          </cell>
        </row>
        <row r="1084">
          <cell r="B1084" t="str">
            <v>YAL12-11XW</v>
          </cell>
          <cell r="C1084" t="str">
            <v>VHF11ch用ｱﾝﾃﾅ</v>
          </cell>
          <cell r="D1084">
            <v>40600</v>
          </cell>
          <cell r="E1084">
            <v>25200</v>
          </cell>
          <cell r="F1084">
            <v>0.85</v>
          </cell>
          <cell r="G1084" t="str">
            <v>12EL</v>
          </cell>
          <cell r="H1084">
            <v>14445</v>
          </cell>
          <cell r="I1084">
            <v>0</v>
          </cell>
          <cell r="J1084" t="str">
            <v>本</v>
          </cell>
        </row>
        <row r="1085">
          <cell r="B1085" t="str">
            <v>YAL12-11XWS</v>
          </cell>
          <cell r="C1085" t="str">
            <v>VHF11ch用ｱﾝﾃﾅSUS</v>
          </cell>
          <cell r="D1085">
            <v>93100</v>
          </cell>
          <cell r="E1085">
            <v>57700</v>
          </cell>
          <cell r="F1085">
            <v>1</v>
          </cell>
          <cell r="G1085" t="str">
            <v>12EL</v>
          </cell>
          <cell r="H1085">
            <v>33085</v>
          </cell>
          <cell r="I1085">
            <v>0</v>
          </cell>
          <cell r="J1085" t="str">
            <v>本</v>
          </cell>
        </row>
        <row r="1086">
          <cell r="B1086" t="str">
            <v>YAL12-12XW</v>
          </cell>
          <cell r="C1086" t="str">
            <v>VHF12ch用ｱﾝﾃﾅ</v>
          </cell>
          <cell r="D1086">
            <v>40600</v>
          </cell>
          <cell r="E1086">
            <v>25200</v>
          </cell>
          <cell r="F1086">
            <v>0.85</v>
          </cell>
          <cell r="G1086" t="str">
            <v>12EL</v>
          </cell>
          <cell r="H1086">
            <v>14445</v>
          </cell>
          <cell r="I1086">
            <v>0</v>
          </cell>
          <cell r="J1086" t="str">
            <v>本</v>
          </cell>
        </row>
        <row r="1087">
          <cell r="B1087" t="str">
            <v>YAL12-12XWS</v>
          </cell>
          <cell r="C1087" t="str">
            <v>VHF12ch用ｱﾝﾃﾅSUS</v>
          </cell>
          <cell r="D1087">
            <v>93100</v>
          </cell>
          <cell r="E1087">
            <v>57700</v>
          </cell>
          <cell r="F1087">
            <v>1</v>
          </cell>
          <cell r="G1087" t="str">
            <v>12EL</v>
          </cell>
          <cell r="H1087">
            <v>33085</v>
          </cell>
          <cell r="I1087">
            <v>0</v>
          </cell>
          <cell r="J1087" t="str">
            <v>本</v>
          </cell>
        </row>
        <row r="1088">
          <cell r="B1088" t="str">
            <v>YAL12-412</v>
          </cell>
          <cell r="C1088" t="str">
            <v>VHFﾊｲch用ｱﾝﾃﾅ</v>
          </cell>
          <cell r="D1088">
            <v>28900</v>
          </cell>
          <cell r="E1088">
            <v>17900</v>
          </cell>
          <cell r="F1088">
            <v>0.85</v>
          </cell>
          <cell r="G1088" t="str">
            <v>12EL</v>
          </cell>
          <cell r="H1088">
            <v>8401</v>
          </cell>
          <cell r="I1088">
            <v>0</v>
          </cell>
          <cell r="J1088" t="str">
            <v>本</v>
          </cell>
        </row>
        <row r="1089">
          <cell r="B1089" t="str">
            <v>YAL12-412W</v>
          </cell>
          <cell r="C1089" t="str">
            <v>VHFﾊｲch用ｱﾝﾃﾅ</v>
          </cell>
          <cell r="D1089">
            <v>40600</v>
          </cell>
          <cell r="E1089">
            <v>25200</v>
          </cell>
          <cell r="F1089">
            <v>0.85</v>
          </cell>
          <cell r="G1089" t="str">
            <v>12EL</v>
          </cell>
          <cell r="H1089">
            <v>11507</v>
          </cell>
          <cell r="I1089">
            <v>0</v>
          </cell>
          <cell r="J1089" t="str">
            <v>本</v>
          </cell>
        </row>
        <row r="1090">
          <cell r="B1090" t="str">
            <v>YAL12-412WS</v>
          </cell>
          <cell r="C1090" t="str">
            <v>VHFﾊｲch用ｱﾝﾃﾅSUS</v>
          </cell>
          <cell r="D1090">
            <v>93100</v>
          </cell>
          <cell r="E1090">
            <v>57700</v>
          </cell>
          <cell r="F1090">
            <v>1</v>
          </cell>
          <cell r="G1090" t="str">
            <v>12EL</v>
          </cell>
          <cell r="H1090">
            <v>18841</v>
          </cell>
          <cell r="I1090">
            <v>0</v>
          </cell>
          <cell r="J1090" t="str">
            <v>本</v>
          </cell>
        </row>
        <row r="1091">
          <cell r="B1091" t="str">
            <v>YAL12-4XW</v>
          </cell>
          <cell r="C1091" t="str">
            <v>VHF4ch用ｱﾝﾃﾅ</v>
          </cell>
          <cell r="D1091">
            <v>40600</v>
          </cell>
          <cell r="E1091">
            <v>25200</v>
          </cell>
          <cell r="F1091">
            <v>0.85</v>
          </cell>
          <cell r="G1091" t="str">
            <v>12EL</v>
          </cell>
          <cell r="H1091">
            <v>11610</v>
          </cell>
          <cell r="I1091">
            <v>0</v>
          </cell>
          <cell r="J1091" t="str">
            <v>本</v>
          </cell>
        </row>
        <row r="1092">
          <cell r="B1092" t="str">
            <v>YAL12-4XWS</v>
          </cell>
          <cell r="C1092" t="str">
            <v>VHF4ch用ｱﾝﾃﾅSUS</v>
          </cell>
          <cell r="D1092">
            <v>93100</v>
          </cell>
          <cell r="E1092">
            <v>57700</v>
          </cell>
          <cell r="F1092">
            <v>1</v>
          </cell>
          <cell r="G1092" t="str">
            <v>12EL</v>
          </cell>
          <cell r="H1092">
            <v>33085</v>
          </cell>
          <cell r="I1092">
            <v>0</v>
          </cell>
          <cell r="J1092" t="str">
            <v>本</v>
          </cell>
        </row>
        <row r="1093">
          <cell r="B1093" t="str">
            <v>YAL12-5XW</v>
          </cell>
          <cell r="C1093" t="str">
            <v>VHF5ch用ｱﾝﾃﾅ</v>
          </cell>
          <cell r="D1093">
            <v>40600</v>
          </cell>
          <cell r="E1093">
            <v>25200</v>
          </cell>
          <cell r="F1093">
            <v>0.85</v>
          </cell>
          <cell r="G1093" t="str">
            <v>12EL</v>
          </cell>
          <cell r="H1093">
            <v>14445</v>
          </cell>
          <cell r="I1093">
            <v>0</v>
          </cell>
          <cell r="J1093" t="str">
            <v>本</v>
          </cell>
        </row>
        <row r="1094">
          <cell r="B1094" t="str">
            <v>YAL12-5XWS</v>
          </cell>
          <cell r="C1094" t="str">
            <v>VHF5ch用ｱﾝﾃﾅSUS</v>
          </cell>
          <cell r="D1094">
            <v>93100</v>
          </cell>
          <cell r="E1094">
            <v>57700</v>
          </cell>
          <cell r="F1094">
            <v>1</v>
          </cell>
          <cell r="G1094" t="str">
            <v>12EL</v>
          </cell>
          <cell r="H1094">
            <v>33085</v>
          </cell>
          <cell r="I1094">
            <v>0</v>
          </cell>
          <cell r="J1094" t="str">
            <v>本</v>
          </cell>
        </row>
        <row r="1095">
          <cell r="B1095" t="str">
            <v>YAL12-6XW</v>
          </cell>
          <cell r="C1095" t="str">
            <v>VHF6ch用ｱﾝﾃﾅ</v>
          </cell>
          <cell r="D1095">
            <v>40600</v>
          </cell>
          <cell r="E1095">
            <v>25200</v>
          </cell>
          <cell r="F1095">
            <v>0.85</v>
          </cell>
          <cell r="G1095" t="str">
            <v>12EL</v>
          </cell>
          <cell r="H1095">
            <v>14445</v>
          </cell>
          <cell r="I1095">
            <v>0</v>
          </cell>
          <cell r="J1095" t="str">
            <v>本</v>
          </cell>
        </row>
        <row r="1096">
          <cell r="B1096" t="str">
            <v>YAL12-6XWS</v>
          </cell>
          <cell r="C1096" t="str">
            <v>VHF6ch用ｱﾝﾃﾅSUS</v>
          </cell>
          <cell r="D1096">
            <v>93100</v>
          </cell>
          <cell r="E1096">
            <v>57700</v>
          </cell>
          <cell r="F1096">
            <v>1</v>
          </cell>
          <cell r="G1096" t="str">
            <v>12EL</v>
          </cell>
          <cell r="H1096">
            <v>33085</v>
          </cell>
          <cell r="I1096">
            <v>0</v>
          </cell>
          <cell r="J1096" t="str">
            <v>本</v>
          </cell>
        </row>
        <row r="1097">
          <cell r="B1097" t="str">
            <v>YAL12-7XWS</v>
          </cell>
          <cell r="C1097" t="str">
            <v>VHF7ch用ｱﾝﾃﾅSUS</v>
          </cell>
          <cell r="D1097">
            <v>93100</v>
          </cell>
          <cell r="E1097">
            <v>57700</v>
          </cell>
          <cell r="F1097">
            <v>1</v>
          </cell>
          <cell r="G1097" t="str">
            <v>12EL</v>
          </cell>
          <cell r="H1097">
            <v>33085</v>
          </cell>
          <cell r="I1097">
            <v>0</v>
          </cell>
          <cell r="J1097" t="str">
            <v>本</v>
          </cell>
        </row>
        <row r="1098">
          <cell r="B1098" t="str">
            <v>YAL12-8XW</v>
          </cell>
          <cell r="C1098" t="str">
            <v>VHF8ch用ｱﾝﾃﾅ</v>
          </cell>
          <cell r="D1098">
            <v>40600</v>
          </cell>
          <cell r="E1098">
            <v>25200</v>
          </cell>
          <cell r="F1098">
            <v>0.85</v>
          </cell>
          <cell r="G1098" t="str">
            <v>12EL</v>
          </cell>
          <cell r="H1098">
            <v>14445</v>
          </cell>
          <cell r="I1098">
            <v>0</v>
          </cell>
          <cell r="J1098" t="str">
            <v>本</v>
          </cell>
        </row>
        <row r="1099">
          <cell r="B1099" t="str">
            <v>YAL12-8XWS</v>
          </cell>
          <cell r="C1099" t="str">
            <v>VHF8ch用ｱﾝﾃﾅSUS</v>
          </cell>
          <cell r="D1099">
            <v>93100</v>
          </cell>
          <cell r="E1099">
            <v>57700</v>
          </cell>
          <cell r="F1099">
            <v>1</v>
          </cell>
          <cell r="G1099" t="str">
            <v>12EL</v>
          </cell>
          <cell r="H1099">
            <v>33085</v>
          </cell>
          <cell r="I1099">
            <v>0</v>
          </cell>
          <cell r="J1099" t="str">
            <v>本</v>
          </cell>
        </row>
        <row r="1100">
          <cell r="B1100" t="str">
            <v>YAL12-9XW</v>
          </cell>
          <cell r="C1100" t="str">
            <v>VHF9ch用ｱﾝﾃﾅ</v>
          </cell>
          <cell r="D1100">
            <v>40600</v>
          </cell>
          <cell r="E1100">
            <v>25200</v>
          </cell>
          <cell r="F1100">
            <v>0.85</v>
          </cell>
          <cell r="G1100" t="str">
            <v>12EL</v>
          </cell>
          <cell r="H1100">
            <v>14445</v>
          </cell>
          <cell r="I1100">
            <v>0</v>
          </cell>
          <cell r="J1100" t="str">
            <v>本</v>
          </cell>
        </row>
        <row r="1101">
          <cell r="B1101" t="str">
            <v>YAL12-9XWS</v>
          </cell>
          <cell r="C1101" t="str">
            <v>VHF9ch用ｱﾝﾃﾅSUS</v>
          </cell>
          <cell r="D1101">
            <v>93100</v>
          </cell>
          <cell r="E1101">
            <v>57700</v>
          </cell>
          <cell r="F1101">
            <v>1</v>
          </cell>
          <cell r="G1101" t="str">
            <v>12EL</v>
          </cell>
          <cell r="H1101">
            <v>33085</v>
          </cell>
          <cell r="I1101">
            <v>0</v>
          </cell>
          <cell r="J1101" t="str">
            <v>本</v>
          </cell>
        </row>
        <row r="1102">
          <cell r="B1102" t="str">
            <v>YAL12-A</v>
          </cell>
          <cell r="C1102" t="str">
            <v>VHFｵｰﾙch用ｱﾝﾃﾅ</v>
          </cell>
          <cell r="D1102">
            <v>31700</v>
          </cell>
          <cell r="E1102">
            <v>19700</v>
          </cell>
          <cell r="F1102">
            <v>0.85</v>
          </cell>
          <cell r="G1102" t="str">
            <v>12EL</v>
          </cell>
          <cell r="H1102">
            <v>8217</v>
          </cell>
          <cell r="I1102">
            <v>0</v>
          </cell>
          <cell r="J1102" t="str">
            <v>本</v>
          </cell>
        </row>
        <row r="1103">
          <cell r="B1103" t="str">
            <v>YAL12-AS</v>
          </cell>
          <cell r="C1103" t="str">
            <v>VHFｵｰﾙch用ｱﾝﾃﾅSUS</v>
          </cell>
          <cell r="D1103">
            <v>80100</v>
          </cell>
          <cell r="E1103">
            <v>49700</v>
          </cell>
          <cell r="F1103">
            <v>1</v>
          </cell>
          <cell r="G1103" t="str">
            <v>12EL</v>
          </cell>
          <cell r="H1103">
            <v>14888</v>
          </cell>
          <cell r="I1103">
            <v>0</v>
          </cell>
          <cell r="J1103" t="str">
            <v>本</v>
          </cell>
        </row>
        <row r="1104">
          <cell r="B1104" t="str">
            <v>YAL12-AW</v>
          </cell>
          <cell r="C1104" t="str">
            <v>VHFｵｰﾙch用ｱﾝﾃﾅ</v>
          </cell>
          <cell r="D1104">
            <v>39700</v>
          </cell>
          <cell r="E1104">
            <v>24600</v>
          </cell>
          <cell r="F1104">
            <v>0.85</v>
          </cell>
          <cell r="G1104" t="str">
            <v>12EL</v>
          </cell>
          <cell r="H1104">
            <v>13119</v>
          </cell>
          <cell r="I1104">
            <v>0</v>
          </cell>
          <cell r="J1104" t="str">
            <v>本</v>
          </cell>
        </row>
        <row r="1105">
          <cell r="B1105" t="str">
            <v>YAL12-AWS</v>
          </cell>
          <cell r="C1105" t="str">
            <v>VHFｵｰﾙch用ｱﾝﾃﾅSUS</v>
          </cell>
          <cell r="D1105">
            <v>89500</v>
          </cell>
          <cell r="E1105">
            <v>55500</v>
          </cell>
          <cell r="F1105">
            <v>1</v>
          </cell>
          <cell r="G1105" t="str">
            <v>12EL</v>
          </cell>
          <cell r="H1105">
            <v>21343</v>
          </cell>
          <cell r="I1105">
            <v>0</v>
          </cell>
          <cell r="J1105" t="str">
            <v>本</v>
          </cell>
        </row>
        <row r="1106">
          <cell r="B1106" t="str">
            <v>YAL25-UH</v>
          </cell>
          <cell r="C1106" t="str">
            <v>UHFﾊｲch用ｱﾝﾃﾅ</v>
          </cell>
          <cell r="D1106">
            <v>25200</v>
          </cell>
          <cell r="E1106">
            <v>15600</v>
          </cell>
          <cell r="F1106">
            <v>0.85</v>
          </cell>
          <cell r="G1106" t="str">
            <v>20EL</v>
          </cell>
          <cell r="H1106">
            <v>5761</v>
          </cell>
          <cell r="I1106">
            <v>0</v>
          </cell>
          <cell r="J1106" t="str">
            <v>本</v>
          </cell>
        </row>
        <row r="1107">
          <cell r="B1107" t="str">
            <v>YAL25-UHS</v>
          </cell>
          <cell r="C1107" t="str">
            <v>UHFﾊｲch用ｱﾝﾃﾅSUS</v>
          </cell>
          <cell r="D1107">
            <v>68000</v>
          </cell>
          <cell r="E1107">
            <v>42200</v>
          </cell>
          <cell r="F1107">
            <v>1</v>
          </cell>
          <cell r="G1107" t="str">
            <v>20EL</v>
          </cell>
          <cell r="H1107">
            <v>8634</v>
          </cell>
          <cell r="I1107">
            <v>0</v>
          </cell>
          <cell r="J1107" t="str">
            <v>本</v>
          </cell>
        </row>
        <row r="1108">
          <cell r="B1108" t="str">
            <v>YAL25-UHSK</v>
          </cell>
          <cell r="C1108" t="str">
            <v>UHFﾊｲch用ｱﾝﾃﾅSUS</v>
          </cell>
          <cell r="D1108">
            <v>353000</v>
          </cell>
          <cell r="E1108">
            <v>219000</v>
          </cell>
          <cell r="F1108">
            <v>6</v>
          </cell>
          <cell r="G1108" t="str">
            <v>超高層用</v>
          </cell>
          <cell r="H1108">
            <v>100884</v>
          </cell>
          <cell r="I1108">
            <v>0</v>
          </cell>
          <cell r="J1108" t="str">
            <v>本</v>
          </cell>
        </row>
        <row r="1109">
          <cell r="B1109" t="str">
            <v>YAL25-UHSS</v>
          </cell>
          <cell r="C1109" t="str">
            <v>UHFﾊｲch用ｱﾝﾃﾅSUS</v>
          </cell>
          <cell r="D1109">
            <v>1200000</v>
          </cell>
          <cell r="E1109">
            <v>744000</v>
          </cell>
          <cell r="F1109">
            <v>6</v>
          </cell>
          <cell r="G1109" t="str">
            <v>超高層用</v>
          </cell>
          <cell r="H1109">
            <v>415225</v>
          </cell>
          <cell r="I1109">
            <v>0</v>
          </cell>
          <cell r="J1109" t="str">
            <v>本</v>
          </cell>
        </row>
        <row r="1110">
          <cell r="B1110" t="str">
            <v>YAL25-UL</v>
          </cell>
          <cell r="C1110" t="str">
            <v>UHFﾛｰch用ｱﾝﾃﾅ</v>
          </cell>
          <cell r="D1110">
            <v>25200</v>
          </cell>
          <cell r="E1110">
            <v>15600</v>
          </cell>
          <cell r="F1110">
            <v>0.85</v>
          </cell>
          <cell r="G1110" t="str">
            <v>20EL</v>
          </cell>
          <cell r="H1110">
            <v>5830</v>
          </cell>
          <cell r="I1110">
            <v>0</v>
          </cell>
          <cell r="J1110" t="str">
            <v>本</v>
          </cell>
        </row>
        <row r="1111">
          <cell r="B1111" t="str">
            <v>YAL25-ULM</v>
          </cell>
          <cell r="C1111" t="str">
            <v>UHFﾛｰ･ﾐﾄﾞﾙch用ｱﾝﾃﾅ</v>
          </cell>
          <cell r="D1111">
            <v>25200</v>
          </cell>
          <cell r="E1111">
            <v>15600</v>
          </cell>
          <cell r="F1111">
            <v>0.85</v>
          </cell>
          <cell r="G1111" t="str">
            <v>20EL</v>
          </cell>
          <cell r="H1111">
            <v>5706</v>
          </cell>
          <cell r="I1111">
            <v>0</v>
          </cell>
          <cell r="J1111" t="str">
            <v>本</v>
          </cell>
        </row>
        <row r="1112">
          <cell r="B1112" t="str">
            <v>YAL25-ULMS</v>
          </cell>
          <cell r="C1112" t="str">
            <v>UHFﾛｰ･ﾐﾄﾞﾙchｱﾝﾃﾅSUS</v>
          </cell>
          <cell r="D1112">
            <v>68000</v>
          </cell>
          <cell r="E1112">
            <v>42200</v>
          </cell>
          <cell r="F1112">
            <v>1</v>
          </cell>
          <cell r="G1112" t="str">
            <v>20EL</v>
          </cell>
          <cell r="H1112">
            <v>8646</v>
          </cell>
          <cell r="I1112">
            <v>0</v>
          </cell>
          <cell r="J1112" t="str">
            <v>本</v>
          </cell>
        </row>
        <row r="1113">
          <cell r="B1113" t="str">
            <v>YAL25-ULS</v>
          </cell>
          <cell r="C1113" t="str">
            <v>UHFﾛｰch用ｱﾝﾃﾅSUS</v>
          </cell>
          <cell r="D1113">
            <v>68000</v>
          </cell>
          <cell r="E1113">
            <v>42200</v>
          </cell>
          <cell r="F1113">
            <v>1</v>
          </cell>
          <cell r="G1113" t="str">
            <v>20EL</v>
          </cell>
          <cell r="H1113">
            <v>8896</v>
          </cell>
          <cell r="I1113">
            <v>0</v>
          </cell>
          <cell r="J1113" t="str">
            <v>本</v>
          </cell>
        </row>
        <row r="1114">
          <cell r="B1114" t="str">
            <v>YAL25-ULSK</v>
          </cell>
          <cell r="C1114" t="str">
            <v>UHFﾛｰch用ｱﾝﾃﾅSUS</v>
          </cell>
          <cell r="D1114">
            <v>353000</v>
          </cell>
          <cell r="E1114">
            <v>219000</v>
          </cell>
          <cell r="F1114">
            <v>6</v>
          </cell>
          <cell r="G1114" t="str">
            <v>超高層用</v>
          </cell>
          <cell r="H1114">
            <v>103397</v>
          </cell>
          <cell r="I1114">
            <v>0</v>
          </cell>
          <cell r="J1114" t="str">
            <v>本</v>
          </cell>
        </row>
        <row r="1115">
          <cell r="B1115" t="str">
            <v>YAL25-ULSS</v>
          </cell>
          <cell r="C1115" t="str">
            <v>UHFﾛｰch用ｱﾝﾃﾅSUS</v>
          </cell>
          <cell r="D1115">
            <v>1200000</v>
          </cell>
          <cell r="E1115">
            <v>744000</v>
          </cell>
          <cell r="F1115">
            <v>6</v>
          </cell>
          <cell r="G1115" t="str">
            <v>超高層用</v>
          </cell>
          <cell r="H1115">
            <v>415225</v>
          </cell>
          <cell r="I1115">
            <v>0</v>
          </cell>
          <cell r="J1115" t="str">
            <v>本</v>
          </cell>
        </row>
        <row r="1116">
          <cell r="B1116" t="str">
            <v>YAL25-UM</v>
          </cell>
          <cell r="C1116" t="str">
            <v>UHFﾐﾄﾞﾙch用ｱﾝﾃﾅ</v>
          </cell>
          <cell r="D1116">
            <v>25200</v>
          </cell>
          <cell r="E1116">
            <v>15600</v>
          </cell>
          <cell r="F1116">
            <v>0.85</v>
          </cell>
          <cell r="G1116" t="str">
            <v>20EL</v>
          </cell>
          <cell r="H1116">
            <v>5785</v>
          </cell>
          <cell r="I1116">
            <v>0</v>
          </cell>
          <cell r="J1116" t="str">
            <v>本</v>
          </cell>
        </row>
        <row r="1117">
          <cell r="B1117" t="str">
            <v>YAL25-UMH</v>
          </cell>
          <cell r="C1117" t="str">
            <v>UHFﾐﾄﾞﾙ･ﾊｲch用ｱﾝﾃﾅ</v>
          </cell>
          <cell r="D1117">
            <v>25200</v>
          </cell>
          <cell r="E1117">
            <v>15600</v>
          </cell>
          <cell r="F1117">
            <v>0.85</v>
          </cell>
          <cell r="G1117" t="str">
            <v>20EL</v>
          </cell>
          <cell r="H1117">
            <v>5670</v>
          </cell>
          <cell r="I1117">
            <v>0</v>
          </cell>
          <cell r="J1117" t="str">
            <v>本</v>
          </cell>
        </row>
        <row r="1118">
          <cell r="B1118" t="str">
            <v>YAL25-UMHS</v>
          </cell>
          <cell r="C1118" t="str">
            <v>UHFﾐﾄﾞﾙ･ﾊｲchｱﾝﾃﾅSUS</v>
          </cell>
          <cell r="D1118">
            <v>68000</v>
          </cell>
          <cell r="E1118">
            <v>42200</v>
          </cell>
          <cell r="F1118">
            <v>1</v>
          </cell>
          <cell r="H1118">
            <v>8488</v>
          </cell>
          <cell r="I1118">
            <v>0</v>
          </cell>
          <cell r="J1118" t="str">
            <v>本</v>
          </cell>
        </row>
        <row r="1119">
          <cell r="B1119" t="str">
            <v>YAL25-UMS</v>
          </cell>
          <cell r="C1119" t="str">
            <v>UHFﾐﾄﾞﾙch用ｱﾝﾃﾅSUS</v>
          </cell>
          <cell r="D1119">
            <v>68000</v>
          </cell>
          <cell r="E1119">
            <v>42200</v>
          </cell>
          <cell r="F1119">
            <v>1</v>
          </cell>
          <cell r="G1119" t="str">
            <v>20EL</v>
          </cell>
          <cell r="H1119">
            <v>8746</v>
          </cell>
          <cell r="I1119">
            <v>0</v>
          </cell>
          <cell r="J1119" t="str">
            <v>本</v>
          </cell>
        </row>
        <row r="1120">
          <cell r="B1120" t="str">
            <v>YAL25-UMSK</v>
          </cell>
          <cell r="C1120" t="str">
            <v>UHFﾐﾄﾞﾙ用ｱﾝﾃﾅSUS</v>
          </cell>
          <cell r="D1120">
            <v>353000</v>
          </cell>
          <cell r="E1120">
            <v>219000</v>
          </cell>
          <cell r="F1120">
            <v>6</v>
          </cell>
          <cell r="G1120" t="str">
            <v>超高層用</v>
          </cell>
          <cell r="H1120">
            <v>101836</v>
          </cell>
          <cell r="I1120">
            <v>0</v>
          </cell>
          <cell r="J1120" t="str">
            <v>本</v>
          </cell>
        </row>
        <row r="1121">
          <cell r="B1121" t="str">
            <v>YAL25-UMSS</v>
          </cell>
          <cell r="C1121" t="str">
            <v>UHFﾐﾄﾞﾙ用ｱﾝﾃﾅSUS</v>
          </cell>
          <cell r="D1121">
            <v>1200000</v>
          </cell>
          <cell r="E1121">
            <v>744000</v>
          </cell>
          <cell r="F1121">
            <v>6</v>
          </cell>
          <cell r="G1121" t="str">
            <v>超高層用</v>
          </cell>
          <cell r="H1121">
            <v>414953</v>
          </cell>
          <cell r="I1121">
            <v>0</v>
          </cell>
          <cell r="J1121" t="str">
            <v>本</v>
          </cell>
        </row>
        <row r="1122">
          <cell r="B1122" t="str">
            <v>YAL5-1X</v>
          </cell>
          <cell r="C1122" t="str">
            <v>VHF1ch用ｱﾝﾃﾅ</v>
          </cell>
          <cell r="D1122">
            <v>24600</v>
          </cell>
          <cell r="E1122">
            <v>15300</v>
          </cell>
          <cell r="F1122">
            <v>0.85</v>
          </cell>
          <cell r="G1122" t="str">
            <v>5EL</v>
          </cell>
          <cell r="H1122">
            <v>8330</v>
          </cell>
          <cell r="I1122">
            <v>0</v>
          </cell>
          <cell r="J1122" t="str">
            <v>本</v>
          </cell>
        </row>
        <row r="1123">
          <cell r="B1123" t="str">
            <v>YAL5-1XS</v>
          </cell>
          <cell r="C1123" t="str">
            <v>VHF1ch用ｱﾝﾃﾅSUS</v>
          </cell>
          <cell r="D1123">
            <v>80100</v>
          </cell>
          <cell r="E1123">
            <v>49700</v>
          </cell>
          <cell r="F1123">
            <v>1</v>
          </cell>
          <cell r="G1123" t="str">
            <v>5EL</v>
          </cell>
          <cell r="H1123">
            <v>28500</v>
          </cell>
          <cell r="I1123">
            <v>0</v>
          </cell>
          <cell r="J1123" t="str">
            <v>本</v>
          </cell>
        </row>
        <row r="1124">
          <cell r="B1124" t="str">
            <v>YAL5-2X</v>
          </cell>
          <cell r="C1124" t="str">
            <v>VHF2ch用ｱﾝﾃﾅ</v>
          </cell>
          <cell r="D1124">
            <v>24600</v>
          </cell>
          <cell r="E1124">
            <v>15300</v>
          </cell>
          <cell r="F1124">
            <v>0.85</v>
          </cell>
          <cell r="G1124" t="str">
            <v>5EL</v>
          </cell>
          <cell r="H1124">
            <v>8770</v>
          </cell>
          <cell r="I1124">
            <v>0</v>
          </cell>
          <cell r="J1124" t="str">
            <v>本</v>
          </cell>
        </row>
        <row r="1125">
          <cell r="B1125" t="str">
            <v>YAL5-2XS</v>
          </cell>
          <cell r="C1125" t="str">
            <v>VHF2ch用ｱﾝﾃﾅSUS</v>
          </cell>
          <cell r="D1125">
            <v>80100</v>
          </cell>
          <cell r="E1125">
            <v>49700</v>
          </cell>
          <cell r="F1125">
            <v>1</v>
          </cell>
          <cell r="G1125" t="str">
            <v>5EL</v>
          </cell>
          <cell r="H1125">
            <v>28500</v>
          </cell>
          <cell r="I1125">
            <v>0</v>
          </cell>
          <cell r="J1125" t="str">
            <v>本</v>
          </cell>
        </row>
        <row r="1126">
          <cell r="B1126" t="str">
            <v>YAL5-3X</v>
          </cell>
          <cell r="C1126" t="str">
            <v>VHF3ch用ｱﾝﾃﾅ</v>
          </cell>
          <cell r="D1126">
            <v>24600</v>
          </cell>
          <cell r="E1126">
            <v>15300</v>
          </cell>
          <cell r="F1126">
            <v>0.85</v>
          </cell>
          <cell r="G1126" t="str">
            <v>5EL</v>
          </cell>
          <cell r="H1126">
            <v>8330</v>
          </cell>
          <cell r="I1126">
            <v>0</v>
          </cell>
          <cell r="J1126" t="str">
            <v>本</v>
          </cell>
        </row>
        <row r="1127">
          <cell r="B1127" t="str">
            <v>YAL5-3XS</v>
          </cell>
          <cell r="C1127" t="str">
            <v>VHF3ch用ｱﾝﾃﾅSUS</v>
          </cell>
          <cell r="D1127">
            <v>80100</v>
          </cell>
          <cell r="E1127">
            <v>49700</v>
          </cell>
          <cell r="F1127">
            <v>1</v>
          </cell>
          <cell r="G1127" t="str">
            <v>5EL</v>
          </cell>
          <cell r="H1127">
            <v>28500</v>
          </cell>
          <cell r="I1127">
            <v>0</v>
          </cell>
          <cell r="J1127" t="str">
            <v>本</v>
          </cell>
        </row>
        <row r="1128">
          <cell r="B1128" t="str">
            <v>YAL5-F3SK</v>
          </cell>
          <cell r="C1128" t="str">
            <v>FM/Vﾛｰch用ｱﾝﾃﾅSUS</v>
          </cell>
          <cell r="D1128">
            <v>386000</v>
          </cell>
          <cell r="E1128">
            <v>239000</v>
          </cell>
          <cell r="F1128">
            <v>6</v>
          </cell>
          <cell r="G1128" t="str">
            <v>超高層用</v>
          </cell>
          <cell r="H1128">
            <v>96041</v>
          </cell>
          <cell r="I1128">
            <v>0</v>
          </cell>
          <cell r="J1128" t="str">
            <v>本</v>
          </cell>
        </row>
        <row r="1129">
          <cell r="B1129" t="str">
            <v>YAL5-F3SS</v>
          </cell>
          <cell r="C1129" t="str">
            <v>FM/Vﾛｰch用ｱﾝﾃﾅSUS</v>
          </cell>
          <cell r="D1129">
            <v>1250000</v>
          </cell>
          <cell r="E1129">
            <v>775000</v>
          </cell>
          <cell r="F1129">
            <v>6</v>
          </cell>
          <cell r="G1129" t="str">
            <v>超高層用</v>
          </cell>
          <cell r="H1129">
            <v>613530</v>
          </cell>
          <cell r="I1129">
            <v>0</v>
          </cell>
          <cell r="J1129" t="str">
            <v>本</v>
          </cell>
        </row>
        <row r="1130">
          <cell r="B1130" t="str">
            <v>YAL5-F3W</v>
          </cell>
          <cell r="C1130" t="str">
            <v>FM/Vﾛｰch用ｱﾝﾃﾅ</v>
          </cell>
          <cell r="D1130">
            <v>34900</v>
          </cell>
          <cell r="E1130">
            <v>21600</v>
          </cell>
          <cell r="F1130">
            <v>0.85</v>
          </cell>
          <cell r="G1130" t="str">
            <v>5EL</v>
          </cell>
          <cell r="H1130">
            <v>8606</v>
          </cell>
          <cell r="I1130">
            <v>0</v>
          </cell>
          <cell r="J1130" t="str">
            <v>本</v>
          </cell>
        </row>
        <row r="1131">
          <cell r="B1131" t="str">
            <v>YAL5-F3WS</v>
          </cell>
          <cell r="C1131" t="str">
            <v>FM/Vﾛｰch用ｱﾝﾃﾅSUS</v>
          </cell>
          <cell r="D1131">
            <v>83800</v>
          </cell>
          <cell r="E1131">
            <v>52000</v>
          </cell>
          <cell r="F1131">
            <v>1</v>
          </cell>
          <cell r="G1131" t="str">
            <v>5EL</v>
          </cell>
          <cell r="H1131">
            <v>14143</v>
          </cell>
          <cell r="I1131">
            <v>0</v>
          </cell>
          <cell r="J1131" t="str">
            <v>本</v>
          </cell>
        </row>
        <row r="1132">
          <cell r="B1132" t="str">
            <v>YAL5-FM</v>
          </cell>
          <cell r="C1132" t="str">
            <v>FMｱﾝﾃﾅ</v>
          </cell>
          <cell r="D1132">
            <v>24600</v>
          </cell>
          <cell r="E1132">
            <v>15300</v>
          </cell>
          <cell r="F1132">
            <v>0.85</v>
          </cell>
          <cell r="G1132" t="str">
            <v>5EL</v>
          </cell>
          <cell r="H1132">
            <v>5730</v>
          </cell>
          <cell r="I1132">
            <v>0</v>
          </cell>
          <cell r="J1132" t="str">
            <v>本</v>
          </cell>
        </row>
        <row r="1133">
          <cell r="B1133" t="str">
            <v>YAL5-FMS</v>
          </cell>
          <cell r="C1133" t="str">
            <v>FMｱﾝﾃﾅSUS</v>
          </cell>
          <cell r="D1133">
            <v>80100</v>
          </cell>
          <cell r="E1133">
            <v>49700</v>
          </cell>
          <cell r="F1133">
            <v>1</v>
          </cell>
          <cell r="G1133" t="str">
            <v>5EL</v>
          </cell>
          <cell r="H1133">
            <v>9814</v>
          </cell>
          <cell r="I1133">
            <v>0</v>
          </cell>
          <cell r="J1133" t="str">
            <v>本</v>
          </cell>
        </row>
        <row r="1134">
          <cell r="B1134" t="str">
            <v>YAL8-10X</v>
          </cell>
          <cell r="C1134" t="str">
            <v>VHF10ch用ｱﾝﾃﾅ</v>
          </cell>
          <cell r="D1134">
            <v>25500</v>
          </cell>
          <cell r="E1134">
            <v>15800</v>
          </cell>
          <cell r="F1134">
            <v>0.85</v>
          </cell>
          <cell r="G1134" t="str">
            <v>8EL</v>
          </cell>
          <cell r="H1134">
            <v>8600</v>
          </cell>
          <cell r="I1134">
            <v>0</v>
          </cell>
          <cell r="J1134" t="str">
            <v>本</v>
          </cell>
        </row>
        <row r="1135">
          <cell r="B1135" t="str">
            <v>YAL8-10XS</v>
          </cell>
          <cell r="C1135" t="str">
            <v>VHF10ch用ｱﾝﾃﾅSUS</v>
          </cell>
          <cell r="D1135">
            <v>80100</v>
          </cell>
          <cell r="E1135">
            <v>49700</v>
          </cell>
          <cell r="F1135">
            <v>1</v>
          </cell>
          <cell r="G1135" t="str">
            <v>8EL</v>
          </cell>
          <cell r="H1135">
            <v>28500</v>
          </cell>
          <cell r="I1135">
            <v>0</v>
          </cell>
          <cell r="J1135" t="str">
            <v>本</v>
          </cell>
        </row>
        <row r="1136">
          <cell r="B1136" t="str">
            <v>YAL8-11X</v>
          </cell>
          <cell r="C1136" t="str">
            <v>VHF11ch用ｱﾝﾃﾅ</v>
          </cell>
          <cell r="D1136">
            <v>25500</v>
          </cell>
          <cell r="E1136">
            <v>15800</v>
          </cell>
          <cell r="F1136">
            <v>0.85</v>
          </cell>
          <cell r="G1136" t="str">
            <v>8EL</v>
          </cell>
          <cell r="H1136">
            <v>9055</v>
          </cell>
          <cell r="I1136">
            <v>0</v>
          </cell>
          <cell r="J1136" t="str">
            <v>本</v>
          </cell>
        </row>
        <row r="1137">
          <cell r="B1137" t="str">
            <v>YAL8-11XS</v>
          </cell>
          <cell r="C1137" t="str">
            <v>VHF11ch用ｱﾝﾃﾅSUS</v>
          </cell>
          <cell r="D1137">
            <v>80100</v>
          </cell>
          <cell r="E1137">
            <v>49700</v>
          </cell>
          <cell r="F1137">
            <v>1</v>
          </cell>
          <cell r="G1137" t="str">
            <v>8EL</v>
          </cell>
          <cell r="H1137">
            <v>28500</v>
          </cell>
          <cell r="I1137">
            <v>0</v>
          </cell>
          <cell r="J1137" t="str">
            <v>本</v>
          </cell>
        </row>
        <row r="1138">
          <cell r="B1138" t="str">
            <v>YAL8-12X</v>
          </cell>
          <cell r="C1138" t="str">
            <v>VHF12ch用ｱﾝﾃﾅ</v>
          </cell>
          <cell r="D1138">
            <v>25500</v>
          </cell>
          <cell r="E1138">
            <v>15800</v>
          </cell>
          <cell r="F1138">
            <v>0.85</v>
          </cell>
          <cell r="G1138" t="str">
            <v>8EL</v>
          </cell>
          <cell r="H1138">
            <v>8600</v>
          </cell>
          <cell r="I1138">
            <v>0</v>
          </cell>
          <cell r="J1138" t="str">
            <v>本</v>
          </cell>
        </row>
        <row r="1139">
          <cell r="B1139" t="str">
            <v>YAL8-12XS</v>
          </cell>
          <cell r="C1139" t="str">
            <v>VHF12ch用ｱﾝﾃﾅSUS</v>
          </cell>
          <cell r="D1139">
            <v>80100</v>
          </cell>
          <cell r="E1139">
            <v>49700</v>
          </cell>
          <cell r="F1139">
            <v>1</v>
          </cell>
          <cell r="G1139" t="str">
            <v>8EL</v>
          </cell>
          <cell r="H1139">
            <v>28500</v>
          </cell>
          <cell r="I1139">
            <v>0</v>
          </cell>
          <cell r="J1139" t="str">
            <v>本</v>
          </cell>
        </row>
        <row r="1140">
          <cell r="B1140" t="str">
            <v>YAL8-1XW</v>
          </cell>
          <cell r="C1140" t="str">
            <v>VHF1ch用ｱﾝﾃﾅ</v>
          </cell>
          <cell r="D1140">
            <v>39100</v>
          </cell>
          <cell r="E1140">
            <v>24200</v>
          </cell>
          <cell r="F1140">
            <v>0.85</v>
          </cell>
          <cell r="G1140" t="str">
            <v>8EL</v>
          </cell>
          <cell r="H1140">
            <v>13180</v>
          </cell>
          <cell r="I1140">
            <v>0</v>
          </cell>
          <cell r="J1140" t="str">
            <v>本</v>
          </cell>
        </row>
        <row r="1141">
          <cell r="B1141" t="str">
            <v>YAL8-1XWS</v>
          </cell>
          <cell r="C1141" t="str">
            <v>VHF1ch用ｱﾝﾃﾅSUS</v>
          </cell>
          <cell r="D1141">
            <v>91300</v>
          </cell>
          <cell r="E1141">
            <v>56600</v>
          </cell>
          <cell r="F1141">
            <v>1</v>
          </cell>
          <cell r="G1141" t="str">
            <v>8EL</v>
          </cell>
          <cell r="H1141">
            <v>32450</v>
          </cell>
          <cell r="I1141">
            <v>0</v>
          </cell>
          <cell r="J1141" t="str">
            <v>本</v>
          </cell>
        </row>
        <row r="1142">
          <cell r="B1142" t="str">
            <v>YAL8-2XW</v>
          </cell>
          <cell r="C1142" t="str">
            <v>VHF2ch用ｱﾝﾃﾅ</v>
          </cell>
          <cell r="D1142">
            <v>39100</v>
          </cell>
          <cell r="E1142">
            <v>24200</v>
          </cell>
          <cell r="F1142">
            <v>0.85</v>
          </cell>
          <cell r="G1142" t="str">
            <v>8EL</v>
          </cell>
          <cell r="H1142">
            <v>13875</v>
          </cell>
          <cell r="I1142">
            <v>0</v>
          </cell>
          <cell r="J1142" t="str">
            <v>本</v>
          </cell>
        </row>
        <row r="1143">
          <cell r="B1143" t="str">
            <v>YAL8-2XWS</v>
          </cell>
          <cell r="C1143" t="str">
            <v>VHF2ch用ｱﾝﾃﾅSUS</v>
          </cell>
          <cell r="D1143">
            <v>91300</v>
          </cell>
          <cell r="E1143">
            <v>56600</v>
          </cell>
          <cell r="F1143">
            <v>1</v>
          </cell>
          <cell r="G1143" t="str">
            <v>8EL</v>
          </cell>
          <cell r="H1143">
            <v>32450</v>
          </cell>
          <cell r="I1143">
            <v>0</v>
          </cell>
          <cell r="J1143" t="str">
            <v>本</v>
          </cell>
        </row>
        <row r="1144">
          <cell r="B1144" t="str">
            <v>YAL8-3XW</v>
          </cell>
          <cell r="C1144" t="str">
            <v>VHF3ch用ｱﾝﾃﾅ</v>
          </cell>
          <cell r="D1144">
            <v>39100</v>
          </cell>
          <cell r="E1144">
            <v>24200</v>
          </cell>
          <cell r="F1144">
            <v>0.85</v>
          </cell>
          <cell r="G1144" t="str">
            <v>8EL</v>
          </cell>
          <cell r="H1144">
            <v>13875</v>
          </cell>
          <cell r="I1144">
            <v>0</v>
          </cell>
          <cell r="J1144" t="str">
            <v>本</v>
          </cell>
        </row>
        <row r="1145">
          <cell r="B1145" t="str">
            <v>YAL8-3XWS</v>
          </cell>
          <cell r="C1145" t="str">
            <v>VHF3ch用ｱﾝﾃﾅSUS</v>
          </cell>
          <cell r="D1145">
            <v>91300</v>
          </cell>
          <cell r="E1145">
            <v>56600</v>
          </cell>
          <cell r="F1145">
            <v>1</v>
          </cell>
          <cell r="G1145" t="str">
            <v>8EL</v>
          </cell>
          <cell r="H1145">
            <v>32450</v>
          </cell>
          <cell r="I1145">
            <v>0</v>
          </cell>
          <cell r="J1145" t="str">
            <v>本</v>
          </cell>
        </row>
        <row r="1146">
          <cell r="B1146" t="str">
            <v>YAL8-412SK</v>
          </cell>
          <cell r="C1146" t="str">
            <v>VHFﾊｲch用ｱﾝﾃﾅSUS</v>
          </cell>
          <cell r="D1146">
            <v>386000</v>
          </cell>
          <cell r="E1146">
            <v>239000</v>
          </cell>
          <cell r="F1146">
            <v>6</v>
          </cell>
          <cell r="G1146" t="str">
            <v>超高層用</v>
          </cell>
          <cell r="H1146">
            <v>100428</v>
          </cell>
          <cell r="I1146">
            <v>0</v>
          </cell>
          <cell r="J1146" t="str">
            <v>本</v>
          </cell>
        </row>
        <row r="1147">
          <cell r="B1147" t="str">
            <v>YAL8-412SS</v>
          </cell>
          <cell r="C1147" t="str">
            <v>VHFﾊｲch用ｱﾝﾃﾅSUS</v>
          </cell>
          <cell r="D1147">
            <v>1260000</v>
          </cell>
          <cell r="E1147">
            <v>781000</v>
          </cell>
          <cell r="F1147">
            <v>6</v>
          </cell>
          <cell r="G1147" t="str">
            <v>超高層用</v>
          </cell>
          <cell r="H1147">
            <v>618185</v>
          </cell>
          <cell r="I1147">
            <v>0</v>
          </cell>
          <cell r="J1147" t="str">
            <v>本</v>
          </cell>
        </row>
        <row r="1148">
          <cell r="B1148" t="str">
            <v>YAL8-412W</v>
          </cell>
          <cell r="C1148" t="str">
            <v>VHFﾊｲch用ｱﾝﾃﾅ</v>
          </cell>
          <cell r="D1148">
            <v>37200</v>
          </cell>
          <cell r="E1148">
            <v>23100</v>
          </cell>
          <cell r="F1148">
            <v>0.85</v>
          </cell>
          <cell r="G1148" t="str">
            <v>8EL</v>
          </cell>
          <cell r="H1148">
            <v>9999</v>
          </cell>
          <cell r="I1148">
            <v>0</v>
          </cell>
          <cell r="J1148" t="str">
            <v>本</v>
          </cell>
        </row>
        <row r="1149">
          <cell r="B1149" t="str">
            <v>YAL8-412WS</v>
          </cell>
          <cell r="C1149" t="str">
            <v>VHFﾊｲch用ｱﾝﾃﾅSUS</v>
          </cell>
          <cell r="D1149">
            <v>89500</v>
          </cell>
          <cell r="E1149">
            <v>55500</v>
          </cell>
          <cell r="F1149">
            <v>1</v>
          </cell>
          <cell r="G1149" t="str">
            <v>8EL</v>
          </cell>
          <cell r="H1149">
            <v>15701</v>
          </cell>
          <cell r="I1149">
            <v>0</v>
          </cell>
          <cell r="J1149" t="str">
            <v>本</v>
          </cell>
        </row>
        <row r="1150">
          <cell r="B1150" t="str">
            <v>YAL8-4X</v>
          </cell>
          <cell r="C1150" t="str">
            <v>VHF4ch用ｱﾝﾃﾅ</v>
          </cell>
          <cell r="D1150">
            <v>25500</v>
          </cell>
          <cell r="E1150">
            <v>15800</v>
          </cell>
          <cell r="F1150">
            <v>0.85</v>
          </cell>
          <cell r="G1150" t="str">
            <v>8EL</v>
          </cell>
          <cell r="H1150">
            <v>9055</v>
          </cell>
          <cell r="I1150">
            <v>0</v>
          </cell>
          <cell r="J1150" t="str">
            <v>本</v>
          </cell>
        </row>
        <row r="1151">
          <cell r="B1151" t="str">
            <v>YAL8-4XS</v>
          </cell>
          <cell r="C1151" t="str">
            <v>VHF4ch用ｱﾝﾃﾅSUS</v>
          </cell>
          <cell r="D1151">
            <v>80100</v>
          </cell>
          <cell r="E1151">
            <v>49700</v>
          </cell>
          <cell r="F1151">
            <v>1</v>
          </cell>
          <cell r="G1151" t="str">
            <v>8EL</v>
          </cell>
          <cell r="H1151">
            <v>28500</v>
          </cell>
          <cell r="I1151">
            <v>0</v>
          </cell>
          <cell r="J1151" t="str">
            <v>本</v>
          </cell>
        </row>
        <row r="1152">
          <cell r="B1152" t="str">
            <v>YAL8-5X</v>
          </cell>
          <cell r="C1152" t="str">
            <v>VHF5ch用ｱﾝﾃﾅ</v>
          </cell>
          <cell r="D1152">
            <v>25500</v>
          </cell>
          <cell r="E1152">
            <v>15800</v>
          </cell>
          <cell r="F1152">
            <v>0.85</v>
          </cell>
          <cell r="G1152" t="str">
            <v>8EL</v>
          </cell>
          <cell r="H1152">
            <v>9055</v>
          </cell>
          <cell r="I1152">
            <v>0</v>
          </cell>
          <cell r="J1152" t="str">
            <v>本</v>
          </cell>
        </row>
        <row r="1153">
          <cell r="B1153" t="str">
            <v>YAL8-5XS</v>
          </cell>
          <cell r="C1153" t="str">
            <v>VHF5ch用ｱﾝﾃﾅSUS</v>
          </cell>
          <cell r="D1153">
            <v>80100</v>
          </cell>
          <cell r="E1153">
            <v>49700</v>
          </cell>
          <cell r="F1153">
            <v>1</v>
          </cell>
          <cell r="G1153" t="str">
            <v>8EL</v>
          </cell>
          <cell r="H1153">
            <v>28500</v>
          </cell>
          <cell r="I1153">
            <v>0</v>
          </cell>
          <cell r="J1153" t="str">
            <v>本</v>
          </cell>
        </row>
        <row r="1154">
          <cell r="B1154" t="str">
            <v>YAL8-6X</v>
          </cell>
          <cell r="C1154" t="str">
            <v>VHF6ch用ｱﾝﾃﾅ</v>
          </cell>
          <cell r="D1154">
            <v>25500</v>
          </cell>
          <cell r="E1154">
            <v>15800</v>
          </cell>
          <cell r="F1154">
            <v>0.85</v>
          </cell>
          <cell r="G1154" t="str">
            <v>8EL</v>
          </cell>
          <cell r="H1154">
            <v>8600</v>
          </cell>
          <cell r="I1154">
            <v>0</v>
          </cell>
          <cell r="J1154" t="str">
            <v>本</v>
          </cell>
        </row>
        <row r="1155">
          <cell r="B1155" t="str">
            <v>YAL8-6XS</v>
          </cell>
          <cell r="C1155" t="str">
            <v>VHF6ch用ｱﾝﾃﾅSUS</v>
          </cell>
          <cell r="D1155">
            <v>80100</v>
          </cell>
          <cell r="E1155">
            <v>49700</v>
          </cell>
          <cell r="F1155">
            <v>1</v>
          </cell>
          <cell r="G1155" t="str">
            <v>8EL</v>
          </cell>
          <cell r="H1155">
            <v>28500</v>
          </cell>
          <cell r="I1155">
            <v>0</v>
          </cell>
          <cell r="J1155" t="str">
            <v>本</v>
          </cell>
        </row>
        <row r="1156">
          <cell r="B1156" t="str">
            <v>YAL8-7X</v>
          </cell>
          <cell r="C1156" t="str">
            <v>VHF7ch用ｱﾝﾃﾅ</v>
          </cell>
          <cell r="D1156">
            <v>25500</v>
          </cell>
          <cell r="E1156">
            <v>15800</v>
          </cell>
          <cell r="F1156">
            <v>0.85</v>
          </cell>
          <cell r="G1156" t="str">
            <v>8EL</v>
          </cell>
          <cell r="H1156">
            <v>9055</v>
          </cell>
          <cell r="I1156">
            <v>0</v>
          </cell>
          <cell r="J1156" t="str">
            <v>本</v>
          </cell>
        </row>
        <row r="1157">
          <cell r="B1157" t="str">
            <v>YAL8-7XS</v>
          </cell>
          <cell r="C1157" t="str">
            <v>VHF7ch用ｱﾝﾃﾅSUS</v>
          </cell>
          <cell r="D1157">
            <v>80100</v>
          </cell>
          <cell r="E1157">
            <v>49700</v>
          </cell>
          <cell r="F1157">
            <v>1</v>
          </cell>
          <cell r="G1157" t="str">
            <v>8EL</v>
          </cell>
          <cell r="H1157">
            <v>28500</v>
          </cell>
          <cell r="I1157">
            <v>0</v>
          </cell>
          <cell r="J1157" t="str">
            <v>本</v>
          </cell>
        </row>
        <row r="1158">
          <cell r="B1158" t="str">
            <v>YAL8-8X</v>
          </cell>
          <cell r="C1158" t="str">
            <v>VHF8ch用ｱﾝﾃﾅ</v>
          </cell>
          <cell r="D1158">
            <v>25500</v>
          </cell>
          <cell r="E1158">
            <v>15800</v>
          </cell>
          <cell r="F1158">
            <v>0.85</v>
          </cell>
          <cell r="G1158" t="str">
            <v>8EL</v>
          </cell>
          <cell r="H1158">
            <v>8600</v>
          </cell>
          <cell r="I1158">
            <v>0</v>
          </cell>
          <cell r="J1158" t="str">
            <v>本</v>
          </cell>
        </row>
        <row r="1159">
          <cell r="B1159" t="str">
            <v>YAL8-8XS</v>
          </cell>
          <cell r="C1159" t="str">
            <v>VHF8ch用ｱﾝﾃﾅSUS</v>
          </cell>
          <cell r="D1159">
            <v>80100</v>
          </cell>
          <cell r="E1159">
            <v>49700</v>
          </cell>
          <cell r="F1159">
            <v>1</v>
          </cell>
          <cell r="G1159" t="str">
            <v>8EL</v>
          </cell>
          <cell r="H1159">
            <v>28500</v>
          </cell>
          <cell r="I1159">
            <v>0</v>
          </cell>
          <cell r="J1159" t="str">
            <v>本</v>
          </cell>
        </row>
        <row r="1160">
          <cell r="B1160" t="str">
            <v>YAL8-9X</v>
          </cell>
          <cell r="C1160" t="str">
            <v>VHF9ch用ｱﾝﾃﾅ</v>
          </cell>
          <cell r="D1160">
            <v>25500</v>
          </cell>
          <cell r="E1160">
            <v>15800</v>
          </cell>
          <cell r="F1160">
            <v>0.85</v>
          </cell>
          <cell r="G1160" t="str">
            <v>8EL</v>
          </cell>
          <cell r="H1160">
            <v>9055</v>
          </cell>
          <cell r="I1160">
            <v>0</v>
          </cell>
          <cell r="J1160" t="str">
            <v>本</v>
          </cell>
        </row>
        <row r="1161">
          <cell r="B1161" t="str">
            <v>YAL8-9XS</v>
          </cell>
          <cell r="C1161" t="str">
            <v>VHF9ch用ｱﾝﾃﾅSUS</v>
          </cell>
          <cell r="D1161">
            <v>80100</v>
          </cell>
          <cell r="E1161">
            <v>49700</v>
          </cell>
          <cell r="F1161">
            <v>1</v>
          </cell>
          <cell r="G1161" t="str">
            <v>8EL</v>
          </cell>
          <cell r="H1161">
            <v>28500</v>
          </cell>
          <cell r="I1161">
            <v>0</v>
          </cell>
          <cell r="J1161" t="str">
            <v>本</v>
          </cell>
        </row>
        <row r="1162">
          <cell r="B1162" t="str">
            <v>YAL8-A</v>
          </cell>
          <cell r="C1162" t="str">
            <v>VHFｱﾝﾃﾅ</v>
          </cell>
          <cell r="D1162">
            <v>22700</v>
          </cell>
          <cell r="E1162">
            <v>14100</v>
          </cell>
          <cell r="F1162">
            <v>0.85</v>
          </cell>
          <cell r="G1162" t="str">
            <v>8EL</v>
          </cell>
          <cell r="H1162">
            <v>6635</v>
          </cell>
          <cell r="I1162">
            <v>0</v>
          </cell>
          <cell r="J1162" t="str">
            <v>本</v>
          </cell>
        </row>
        <row r="1163">
          <cell r="B1163" t="str">
            <v>YAL8-AS</v>
          </cell>
          <cell r="C1163" t="str">
            <v>VHFｽﾃﾝﾚｽｱﾝﾃﾅSUS</v>
          </cell>
          <cell r="D1163">
            <v>70800</v>
          </cell>
          <cell r="E1163">
            <v>43900</v>
          </cell>
          <cell r="F1163">
            <v>1</v>
          </cell>
          <cell r="G1163" t="str">
            <v>8EL</v>
          </cell>
          <cell r="H1163">
            <v>11308</v>
          </cell>
          <cell r="I1163">
            <v>0</v>
          </cell>
          <cell r="J1163" t="str">
            <v>本</v>
          </cell>
        </row>
        <row r="1164">
          <cell r="B1164" t="str">
            <v>YAL8-F3W</v>
          </cell>
          <cell r="C1164" t="str">
            <v>FM/VHFｱﾝﾃﾅ</v>
          </cell>
          <cell r="D1164">
            <v>39100</v>
          </cell>
          <cell r="E1164">
            <v>24200</v>
          </cell>
          <cell r="F1164">
            <v>0.85</v>
          </cell>
          <cell r="G1164" t="str">
            <v>8EL Lo ch用</v>
          </cell>
          <cell r="H1164">
            <v>11852</v>
          </cell>
          <cell r="I1164">
            <v>0</v>
          </cell>
          <cell r="J1164" t="str">
            <v>本</v>
          </cell>
        </row>
        <row r="1165">
          <cell r="B1165" t="str">
            <v>YAL8-F3WS</v>
          </cell>
          <cell r="C1165" t="str">
            <v>FM/VHFｽﾃﾝﾚｽｱﾝﾃﾅSUS</v>
          </cell>
          <cell r="D1165">
            <v>91300</v>
          </cell>
          <cell r="E1165">
            <v>56600</v>
          </cell>
          <cell r="F1165">
            <v>1</v>
          </cell>
          <cell r="G1165" t="str">
            <v>8EL Lo ch用</v>
          </cell>
          <cell r="H1165">
            <v>18641</v>
          </cell>
          <cell r="I1165">
            <v>0</v>
          </cell>
          <cell r="J1165" t="str">
            <v>本</v>
          </cell>
        </row>
        <row r="1166">
          <cell r="B1166" t="str">
            <v>YAL8-FM</v>
          </cell>
          <cell r="C1166" t="str">
            <v>FMｱﾝﾃﾅ</v>
          </cell>
          <cell r="D1166">
            <v>27700</v>
          </cell>
          <cell r="E1166">
            <v>17200</v>
          </cell>
          <cell r="F1166">
            <v>0.85</v>
          </cell>
          <cell r="G1166" t="str">
            <v>8EL</v>
          </cell>
          <cell r="H1166">
            <v>8198</v>
          </cell>
          <cell r="I1166">
            <v>0</v>
          </cell>
          <cell r="J1166" t="str">
            <v>本</v>
          </cell>
        </row>
        <row r="1167">
          <cell r="B1167" t="str">
            <v>YAL8-FMS</v>
          </cell>
          <cell r="C1167" t="str">
            <v>FMｱﾝﾃﾅSUS</v>
          </cell>
          <cell r="D1167">
            <v>82000</v>
          </cell>
          <cell r="E1167">
            <v>50800</v>
          </cell>
          <cell r="F1167">
            <v>1</v>
          </cell>
          <cell r="G1167" t="str">
            <v>8EL</v>
          </cell>
          <cell r="H1167">
            <v>14070</v>
          </cell>
          <cell r="I1167">
            <v>0</v>
          </cell>
          <cell r="J1167" t="str">
            <v>本</v>
          </cell>
        </row>
        <row r="1168">
          <cell r="B1168" t="str">
            <v>YALH-R</v>
          </cell>
          <cell r="C1168" t="str">
            <v>AM帯用ﾎｲｯﾌﾟｱﾝﾃﾅ</v>
          </cell>
          <cell r="D1168">
            <v>44900</v>
          </cell>
          <cell r="E1168">
            <v>27800</v>
          </cell>
          <cell r="F1168">
            <v>0.85</v>
          </cell>
          <cell r="G1168" t="str">
            <v>SUS</v>
          </cell>
          <cell r="H1168">
            <v>18000</v>
          </cell>
          <cell r="I1168">
            <v>0</v>
          </cell>
          <cell r="J1168" t="str">
            <v>本</v>
          </cell>
        </row>
        <row r="1169">
          <cell r="B1169" t="str">
            <v>YCM-503</v>
          </cell>
          <cell r="C1169" t="str">
            <v>CS･BS･U･V/FMﾌﾞｰｽﾀ</v>
          </cell>
          <cell r="D1169">
            <v>160000</v>
          </cell>
          <cell r="E1169">
            <v>99200</v>
          </cell>
          <cell r="F1169">
            <v>0.7</v>
          </cell>
          <cell r="G1169" t="str">
            <v>40dB</v>
          </cell>
          <cell r="H1169">
            <v>42932</v>
          </cell>
          <cell r="I1169">
            <v>0</v>
          </cell>
          <cell r="J1169" t="str">
            <v>台</v>
          </cell>
        </row>
        <row r="1170">
          <cell r="B1170" t="str">
            <v>YCS-501</v>
          </cell>
          <cell r="C1170" t="str">
            <v>CS･BSﾌﾞｰｽﾀ</v>
          </cell>
          <cell r="D1170">
            <v>115000</v>
          </cell>
          <cell r="E1170">
            <v>71300</v>
          </cell>
          <cell r="F1170">
            <v>0.7</v>
          </cell>
          <cell r="G1170" t="str">
            <v>40dB</v>
          </cell>
          <cell r="H1170">
            <v>30568</v>
          </cell>
          <cell r="I1170">
            <v>0</v>
          </cell>
          <cell r="J1170" t="str">
            <v>台</v>
          </cell>
        </row>
        <row r="1171">
          <cell r="B1171" t="str">
            <v>YCW-301</v>
          </cell>
          <cell r="C1171" t="str">
            <v>450MHz帯ﾌﾞｰｽﾀ</v>
          </cell>
          <cell r="D1171">
            <v>39400</v>
          </cell>
          <cell r="E1171">
            <v>24400</v>
          </cell>
          <cell r="F1171">
            <v>0.7</v>
          </cell>
          <cell r="G1171" t="str">
            <v>25dB</v>
          </cell>
          <cell r="H1171">
            <v>12284</v>
          </cell>
          <cell r="I1171">
            <v>0</v>
          </cell>
          <cell r="J1171" t="str">
            <v>台</v>
          </cell>
        </row>
        <row r="1172">
          <cell r="B1172" t="str">
            <v>YCW-401</v>
          </cell>
          <cell r="C1172" t="str">
            <v>450MHz帯ﾌﾞｰｽﾀ</v>
          </cell>
          <cell r="D1172">
            <v>60000</v>
          </cell>
          <cell r="E1172">
            <v>37200</v>
          </cell>
          <cell r="F1172">
            <v>0.7</v>
          </cell>
          <cell r="G1172" t="str">
            <v>35dB</v>
          </cell>
          <cell r="H1172">
            <v>12856</v>
          </cell>
          <cell r="I1172">
            <v>0</v>
          </cell>
          <cell r="J1172" t="str">
            <v>台</v>
          </cell>
        </row>
        <row r="1173">
          <cell r="B1173" t="str">
            <v>YCW-601</v>
          </cell>
          <cell r="C1173" t="str">
            <v>550MHz帯ﾌﾞｰｽﾀ</v>
          </cell>
          <cell r="D1173">
            <v>61000</v>
          </cell>
          <cell r="E1173">
            <v>37800</v>
          </cell>
          <cell r="F1173">
            <v>0.7</v>
          </cell>
          <cell r="G1173" t="str">
            <v>35dB</v>
          </cell>
          <cell r="H1173">
            <v>14828</v>
          </cell>
          <cell r="I1173">
            <v>0</v>
          </cell>
          <cell r="J1173" t="str">
            <v>台</v>
          </cell>
        </row>
        <row r="1174">
          <cell r="B1174" t="str">
            <v>YRW-301</v>
          </cell>
          <cell r="C1174" t="str">
            <v>450MHz帯ﾌﾞｰｽﾀ</v>
          </cell>
          <cell r="D1174">
            <v>190000</v>
          </cell>
          <cell r="E1174">
            <v>118000</v>
          </cell>
          <cell r="F1174">
            <v>0.7</v>
          </cell>
          <cell r="G1174" t="str">
            <v>20dB</v>
          </cell>
          <cell r="H1174">
            <v>31147</v>
          </cell>
          <cell r="I1174">
            <v>0</v>
          </cell>
          <cell r="J1174" t="str">
            <v>台</v>
          </cell>
        </row>
        <row r="1175">
          <cell r="B1175" t="str">
            <v>YRW-502</v>
          </cell>
          <cell r="C1175" t="str">
            <v>450MHz帯ﾌﾞｰｽﾀ</v>
          </cell>
          <cell r="D1175">
            <v>155000</v>
          </cell>
          <cell r="E1175">
            <v>96100</v>
          </cell>
          <cell r="F1175">
            <v>0.7</v>
          </cell>
          <cell r="G1175" t="str">
            <v>35dB</v>
          </cell>
          <cell r="H1175">
            <v>25040</v>
          </cell>
          <cell r="I1175">
            <v>0</v>
          </cell>
          <cell r="J1175" t="str">
            <v>台</v>
          </cell>
        </row>
        <row r="1176">
          <cell r="B1176" t="str">
            <v>YRW-801</v>
          </cell>
          <cell r="C1176" t="str">
            <v>770MHz帯ﾌﾞｰｽﾀ</v>
          </cell>
          <cell r="D1176">
            <v>280000</v>
          </cell>
          <cell r="E1176">
            <v>174000</v>
          </cell>
          <cell r="F1176">
            <v>0.7</v>
          </cell>
          <cell r="G1176" t="str">
            <v>35dB</v>
          </cell>
          <cell r="H1176">
            <v>46044</v>
          </cell>
          <cell r="I1176">
            <v>0</v>
          </cell>
          <cell r="J1176" t="str">
            <v>台</v>
          </cell>
        </row>
        <row r="1177">
          <cell r="B1177" t="str">
            <v>YRW-801N</v>
          </cell>
          <cell r="C1177" t="str">
            <v>770MHz帯ﾌﾞｰｽﾀ</v>
          </cell>
          <cell r="D1177">
            <v>295000</v>
          </cell>
          <cell r="E1177">
            <v>183000</v>
          </cell>
          <cell r="F1177">
            <v>0.7</v>
          </cell>
          <cell r="G1177" t="str">
            <v>35dB</v>
          </cell>
          <cell r="H1177">
            <v>70741</v>
          </cell>
          <cell r="I1177">
            <v>0</v>
          </cell>
          <cell r="J1177" t="str">
            <v>台</v>
          </cell>
        </row>
        <row r="1178">
          <cell r="B1178" t="str">
            <v>YRW-802</v>
          </cell>
          <cell r="C1178" t="str">
            <v>770MHz帯ﾌﾞｰｽﾀ</v>
          </cell>
          <cell r="D1178">
            <v>210000</v>
          </cell>
          <cell r="E1178">
            <v>130000</v>
          </cell>
          <cell r="F1178">
            <v>0.7</v>
          </cell>
          <cell r="G1178" t="str">
            <v>35dB</v>
          </cell>
          <cell r="H1178">
            <v>35000</v>
          </cell>
          <cell r="I1178">
            <v>0</v>
          </cell>
          <cell r="J1178" t="str">
            <v>台</v>
          </cell>
        </row>
        <row r="1179">
          <cell r="B1179" t="str">
            <v>YRW-803</v>
          </cell>
          <cell r="C1179" t="str">
            <v>770MHz帯ﾌﾞｰｽﾀ</v>
          </cell>
          <cell r="D1179">
            <v>110000</v>
          </cell>
          <cell r="E1179">
            <v>68200</v>
          </cell>
          <cell r="F1179">
            <v>0.7</v>
          </cell>
          <cell r="G1179" t="str">
            <v>35dB</v>
          </cell>
          <cell r="H1179">
            <v>19000</v>
          </cell>
          <cell r="I1179">
            <v>0</v>
          </cell>
          <cell r="J1179" t="str">
            <v>台</v>
          </cell>
        </row>
        <row r="1180">
          <cell r="B1180" t="str">
            <v>YSM-501A</v>
          </cell>
          <cell r="C1180" t="str">
            <v>BS･U･V/FMﾌﾞｰｽﾀ</v>
          </cell>
          <cell r="D1180">
            <v>140000</v>
          </cell>
          <cell r="E1180">
            <v>86800</v>
          </cell>
          <cell r="F1180">
            <v>0.7</v>
          </cell>
          <cell r="G1180" t="str">
            <v>40dB</v>
          </cell>
          <cell r="H1180">
            <v>28190</v>
          </cell>
          <cell r="I1180">
            <v>0</v>
          </cell>
          <cell r="J1180" t="str">
            <v>台</v>
          </cell>
        </row>
        <row r="1181">
          <cell r="B1181" t="str">
            <v>YSM-503</v>
          </cell>
          <cell r="C1181" t="str">
            <v>BS･U･V/FMﾌﾞｰｽﾀ</v>
          </cell>
          <cell r="D1181">
            <v>140000</v>
          </cell>
          <cell r="E1181">
            <v>86800</v>
          </cell>
          <cell r="F1181">
            <v>0.7</v>
          </cell>
          <cell r="G1181" t="str">
            <v>40dB</v>
          </cell>
          <cell r="H1181">
            <v>25332</v>
          </cell>
          <cell r="I1181">
            <v>0</v>
          </cell>
          <cell r="J1181" t="str">
            <v>台</v>
          </cell>
        </row>
        <row r="1182">
          <cell r="B1182" t="str">
            <v>YSM-505</v>
          </cell>
          <cell r="C1182" t="str">
            <v>BS･U･V/FMﾌﾞｰｽﾀ</v>
          </cell>
          <cell r="D1182">
            <v>150000</v>
          </cell>
          <cell r="E1182">
            <v>93000</v>
          </cell>
          <cell r="F1182">
            <v>0.7</v>
          </cell>
          <cell r="G1182" t="str">
            <v>40dB</v>
          </cell>
          <cell r="H1182">
            <v>31352</v>
          </cell>
          <cell r="I1182">
            <v>0</v>
          </cell>
          <cell r="J1182" t="str">
            <v>台</v>
          </cell>
        </row>
        <row r="1183">
          <cell r="B1183" t="str">
            <v>YSX-511A</v>
          </cell>
          <cell r="C1183" t="str">
            <v>BS･U･450MHz帯ﾌﾞｰｽﾀ</v>
          </cell>
          <cell r="D1183">
            <v>210000</v>
          </cell>
          <cell r="E1183">
            <v>130000</v>
          </cell>
          <cell r="F1183">
            <v>0.7</v>
          </cell>
          <cell r="G1183" t="str">
            <v>40dB</v>
          </cell>
          <cell r="H1183">
            <v>43309</v>
          </cell>
          <cell r="I1183">
            <v>0</v>
          </cell>
          <cell r="J1183" t="str">
            <v>台</v>
          </cell>
        </row>
        <row r="1184">
          <cell r="B1184" t="str">
            <v>YSX-513</v>
          </cell>
          <cell r="C1184" t="str">
            <v>BS･U･450MHz帯ﾌﾞｰｽﾀ</v>
          </cell>
          <cell r="D1184">
            <v>210000</v>
          </cell>
          <cell r="E1184">
            <v>130000</v>
          </cell>
          <cell r="F1184">
            <v>0.7</v>
          </cell>
          <cell r="G1184" t="str">
            <v>40dB</v>
          </cell>
          <cell r="H1184">
            <v>44985</v>
          </cell>
          <cell r="I1184">
            <v>0</v>
          </cell>
          <cell r="J1184" t="str">
            <v>台</v>
          </cell>
        </row>
        <row r="1185">
          <cell r="B1185" t="str">
            <v>YW-402</v>
          </cell>
          <cell r="C1185" t="str">
            <v>450MHz帯ﾌﾞｰｽﾀ</v>
          </cell>
          <cell r="D1185">
            <v>150000</v>
          </cell>
          <cell r="E1185">
            <v>93000</v>
          </cell>
          <cell r="F1185">
            <v>0.7</v>
          </cell>
          <cell r="G1185" t="str">
            <v>35dB</v>
          </cell>
          <cell r="H1185">
            <v>23892</v>
          </cell>
          <cell r="I1185">
            <v>0</v>
          </cell>
          <cell r="J1185" t="str">
            <v>台</v>
          </cell>
        </row>
        <row r="1186">
          <cell r="B1186" t="str">
            <v>YWS-403</v>
          </cell>
          <cell r="C1186" t="str">
            <v>BS･U･450MHz帯ﾌﾞｰｽﾀ</v>
          </cell>
          <cell r="D1186">
            <v>320000</v>
          </cell>
          <cell r="E1186">
            <v>198000</v>
          </cell>
          <cell r="F1186">
            <v>0.7</v>
          </cell>
          <cell r="G1186" t="str">
            <v>35dB</v>
          </cell>
          <cell r="H1186">
            <v>85460</v>
          </cell>
          <cell r="I1186">
            <v>0</v>
          </cell>
          <cell r="J1186" t="str">
            <v>台</v>
          </cell>
        </row>
        <row r="1187">
          <cell r="B1187" t="str">
            <v>YWS-801</v>
          </cell>
          <cell r="C1187" t="str">
            <v>BS･U･770MHz帯ﾌﾞｰｽﾀ</v>
          </cell>
          <cell r="D1187">
            <v>263000</v>
          </cell>
          <cell r="E1187">
            <v>163000</v>
          </cell>
          <cell r="F1187">
            <v>0.7</v>
          </cell>
          <cell r="G1187" t="str">
            <v>35dB</v>
          </cell>
          <cell r="H1187">
            <v>50067</v>
          </cell>
          <cell r="I1187">
            <v>0</v>
          </cell>
          <cell r="J1187" t="str">
            <v>台</v>
          </cell>
        </row>
        <row r="1188">
          <cell r="B1188" t="str">
            <v>YWS-801N</v>
          </cell>
          <cell r="C1188" t="str">
            <v>BS･U･770MHz帯ﾌﾞｰｽﾀ</v>
          </cell>
          <cell r="D1188">
            <v>300000</v>
          </cell>
          <cell r="E1188">
            <v>186000</v>
          </cell>
          <cell r="F1188">
            <v>0.7</v>
          </cell>
          <cell r="G1188" t="str">
            <v>35dB</v>
          </cell>
          <cell r="H1188">
            <v>75812</v>
          </cell>
          <cell r="I1188">
            <v>0</v>
          </cell>
          <cell r="J1188" t="str">
            <v>台</v>
          </cell>
        </row>
        <row r="1189">
          <cell r="B1189" t="str">
            <v>YWS-802</v>
          </cell>
          <cell r="C1189" t="str">
            <v>BS･U･770MHz帯ﾌﾞｰｽﾀ</v>
          </cell>
          <cell r="D1189">
            <v>230000</v>
          </cell>
          <cell r="E1189">
            <v>143000</v>
          </cell>
          <cell r="F1189">
            <v>0.7</v>
          </cell>
          <cell r="G1189" t="str">
            <v>35dB</v>
          </cell>
          <cell r="H1189">
            <v>39800</v>
          </cell>
          <cell r="I1189">
            <v>0</v>
          </cell>
          <cell r="J1189" t="str">
            <v>台</v>
          </cell>
        </row>
        <row r="1190">
          <cell r="B1190" t="str">
            <v>YWS-803</v>
          </cell>
          <cell r="C1190" t="str">
            <v>BS･U･770MHz帯ﾌﾞｰｽﾀ</v>
          </cell>
          <cell r="D1190">
            <v>134000</v>
          </cell>
          <cell r="E1190">
            <v>83100</v>
          </cell>
          <cell r="F1190">
            <v>0.7</v>
          </cell>
          <cell r="G1190" t="str">
            <v>35dB</v>
          </cell>
          <cell r="H1190">
            <v>29000</v>
          </cell>
          <cell r="I1190">
            <v>0</v>
          </cell>
          <cell r="J1190" t="str">
            <v>台</v>
          </cell>
        </row>
        <row r="1191">
          <cell r="B1191" t="str">
            <v>YWS-804</v>
          </cell>
          <cell r="C1191" t="str">
            <v>CS･BS･770MHz帯ﾌﾞｰｽﾀ</v>
          </cell>
          <cell r="D1191">
            <v>280000</v>
          </cell>
          <cell r="E1191">
            <v>174000</v>
          </cell>
          <cell r="F1191">
            <v>0.7</v>
          </cell>
          <cell r="G1191" t="str">
            <v>35dB</v>
          </cell>
          <cell r="H1191">
            <v>53156</v>
          </cell>
          <cell r="I1191">
            <v>0</v>
          </cell>
          <cell r="J1191" t="str">
            <v>台</v>
          </cell>
        </row>
        <row r="1192">
          <cell r="B1192" t="str">
            <v>YWS-812</v>
          </cell>
          <cell r="C1192" t="str">
            <v>BS･770MHz帯ﾌﾞｰｽﾀ</v>
          </cell>
          <cell r="D1192">
            <v>250000</v>
          </cell>
          <cell r="E1192">
            <v>155000</v>
          </cell>
          <cell r="F1192">
            <v>0.7</v>
          </cell>
          <cell r="G1192" t="str">
            <v>30dB</v>
          </cell>
          <cell r="H1192">
            <v>54737</v>
          </cell>
          <cell r="I1192">
            <v>0</v>
          </cell>
          <cell r="J1192" t="str">
            <v>台</v>
          </cell>
        </row>
        <row r="1193">
          <cell r="B1193" t="str">
            <v>YWS-813</v>
          </cell>
          <cell r="C1193" t="str">
            <v>BS･770MHz帯ﾌﾞｰｽﾀ</v>
          </cell>
          <cell r="D1193">
            <v>240000</v>
          </cell>
          <cell r="E1193">
            <v>149000</v>
          </cell>
          <cell r="F1193">
            <v>0.7</v>
          </cell>
          <cell r="G1193" t="str">
            <v>30dB</v>
          </cell>
          <cell r="H1193">
            <v>54977</v>
          </cell>
          <cell r="I1193">
            <v>0</v>
          </cell>
          <cell r="J1193" t="str">
            <v>台</v>
          </cell>
        </row>
        <row r="1194">
          <cell r="B1194" t="str">
            <v>YXB12-A</v>
          </cell>
          <cell r="C1194" t="str">
            <v>VHFｶｰﾎﾞﾝｱﾝﾃﾅ</v>
          </cell>
          <cell r="D1194">
            <v>118000</v>
          </cell>
          <cell r="E1194">
            <v>73200</v>
          </cell>
          <cell r="F1194">
            <v>1</v>
          </cell>
          <cell r="G1194" t="str">
            <v>12EL</v>
          </cell>
          <cell r="H1194">
            <v>42820</v>
          </cell>
          <cell r="I1194">
            <v>0</v>
          </cell>
          <cell r="J1194" t="str">
            <v>本</v>
          </cell>
        </row>
        <row r="1195">
          <cell r="B1195" t="str">
            <v>YXB12-AW</v>
          </cell>
          <cell r="C1195" t="str">
            <v>VHFｶｰﾎﾞﾝｱﾝﾃﾅ</v>
          </cell>
          <cell r="D1195">
            <v>166000</v>
          </cell>
          <cell r="E1195">
            <v>103000</v>
          </cell>
          <cell r="F1195">
            <v>1</v>
          </cell>
          <cell r="G1195" t="str">
            <v>12EL</v>
          </cell>
          <cell r="H1195">
            <v>62000</v>
          </cell>
          <cell r="I1195">
            <v>0</v>
          </cell>
          <cell r="J1195" t="str">
            <v>本</v>
          </cell>
        </row>
        <row r="1196">
          <cell r="B1196" t="str">
            <v>YXB25-UH</v>
          </cell>
          <cell r="C1196" t="str">
            <v>UHFｶｰﾎﾞﾝｱﾝﾃﾅ</v>
          </cell>
          <cell r="D1196">
            <v>93600</v>
          </cell>
          <cell r="E1196">
            <v>58000</v>
          </cell>
          <cell r="F1196">
            <v>1</v>
          </cell>
          <cell r="G1196" t="str">
            <v>20EL</v>
          </cell>
          <cell r="H1196">
            <v>31590</v>
          </cell>
          <cell r="I1196">
            <v>0</v>
          </cell>
          <cell r="J1196" t="str">
            <v>本</v>
          </cell>
        </row>
        <row r="1197">
          <cell r="B1197" t="str">
            <v>YXB25-UL</v>
          </cell>
          <cell r="C1197" t="str">
            <v>UHFｶｰﾎﾞﾝｱﾝﾃﾅ</v>
          </cell>
          <cell r="D1197">
            <v>93600</v>
          </cell>
          <cell r="E1197">
            <v>58000</v>
          </cell>
          <cell r="F1197">
            <v>1</v>
          </cell>
          <cell r="G1197" t="str">
            <v>20EL</v>
          </cell>
          <cell r="H1197">
            <v>31590</v>
          </cell>
          <cell r="I1197">
            <v>0</v>
          </cell>
          <cell r="J1197" t="str">
            <v>本</v>
          </cell>
        </row>
        <row r="1198">
          <cell r="B1198" t="str">
            <v>YXB25-UM</v>
          </cell>
          <cell r="C1198" t="str">
            <v>UHFｶｰﾎﾞﾝｱﾝﾃﾅ</v>
          </cell>
          <cell r="D1198">
            <v>93600</v>
          </cell>
          <cell r="E1198">
            <v>58000</v>
          </cell>
          <cell r="F1198">
            <v>1</v>
          </cell>
          <cell r="G1198" t="str">
            <v>20EL</v>
          </cell>
          <cell r="H1198">
            <v>31590</v>
          </cell>
          <cell r="I1198">
            <v>0</v>
          </cell>
          <cell r="J1198" t="str">
            <v>本</v>
          </cell>
        </row>
        <row r="1199">
          <cell r="B1199" t="str">
            <v>YXB5-1X</v>
          </cell>
          <cell r="C1199" t="str">
            <v>VHF1ch用ｶｰﾎﾞﾝｱﾝﾃﾅ</v>
          </cell>
          <cell r="D1199">
            <v>112000</v>
          </cell>
          <cell r="E1199">
            <v>69400</v>
          </cell>
          <cell r="F1199">
            <v>1</v>
          </cell>
          <cell r="G1199" t="str">
            <v>5EL</v>
          </cell>
          <cell r="H1199">
            <v>37800</v>
          </cell>
          <cell r="I1199">
            <v>0</v>
          </cell>
          <cell r="J1199" t="str">
            <v>本</v>
          </cell>
        </row>
        <row r="1200">
          <cell r="B1200" t="str">
            <v>YXB5-2X</v>
          </cell>
          <cell r="C1200" t="str">
            <v>VHF2ch用ｶｰﾎﾞﾝｱﾝﾃﾅ</v>
          </cell>
          <cell r="D1200">
            <v>112000</v>
          </cell>
          <cell r="E1200">
            <v>69400</v>
          </cell>
          <cell r="F1200">
            <v>1</v>
          </cell>
          <cell r="G1200" t="str">
            <v>5EL</v>
          </cell>
          <cell r="H1200">
            <v>39790</v>
          </cell>
          <cell r="I1200">
            <v>0</v>
          </cell>
          <cell r="J1200" t="str">
            <v>本</v>
          </cell>
        </row>
        <row r="1201">
          <cell r="B1201" t="str">
            <v>YXB5-3X</v>
          </cell>
          <cell r="C1201" t="str">
            <v>VHF3ch用ｶｰﾎﾞﾝｱﾝﾃﾅ</v>
          </cell>
          <cell r="D1201">
            <v>112000</v>
          </cell>
          <cell r="E1201">
            <v>69400</v>
          </cell>
          <cell r="F1201">
            <v>1</v>
          </cell>
          <cell r="G1201" t="str">
            <v>5EL</v>
          </cell>
          <cell r="H1201">
            <v>39790</v>
          </cell>
          <cell r="I1201">
            <v>0</v>
          </cell>
          <cell r="J1201" t="str">
            <v>本</v>
          </cell>
        </row>
        <row r="1202">
          <cell r="B1202" t="str">
            <v>YXB5-F3W</v>
          </cell>
          <cell r="C1202" t="str">
            <v>FM/Loch用ｶｰﾎﾞﾝｱﾝﾃﾅ</v>
          </cell>
          <cell r="D1202">
            <v>125000</v>
          </cell>
          <cell r="E1202">
            <v>77500</v>
          </cell>
          <cell r="F1202">
            <v>1</v>
          </cell>
          <cell r="G1202" t="str">
            <v>5EL</v>
          </cell>
          <cell r="H1202">
            <v>47500</v>
          </cell>
          <cell r="I1202">
            <v>0</v>
          </cell>
          <cell r="J1202" t="str">
            <v>本</v>
          </cell>
        </row>
        <row r="1203">
          <cell r="B1203" t="str">
            <v>YXB5-FM</v>
          </cell>
          <cell r="C1203" t="str">
            <v>FMｶｰﾎﾞﾝｱﾝﾃﾅ</v>
          </cell>
          <cell r="D1203">
            <v>112000</v>
          </cell>
          <cell r="E1203">
            <v>69400</v>
          </cell>
          <cell r="F1203">
            <v>1</v>
          </cell>
          <cell r="G1203" t="str">
            <v>5EL</v>
          </cell>
          <cell r="H1203">
            <v>39790</v>
          </cell>
          <cell r="I1203">
            <v>0</v>
          </cell>
          <cell r="J1203" t="str">
            <v>本</v>
          </cell>
        </row>
        <row r="1204">
          <cell r="B1204" t="str">
            <v>YXB8-10X</v>
          </cell>
          <cell r="C1204" t="str">
            <v>VHF10ch用ｶｰﾎﾞﾝｱﾝﾃﾅ</v>
          </cell>
          <cell r="D1204">
            <v>112000</v>
          </cell>
          <cell r="E1204">
            <v>69400</v>
          </cell>
          <cell r="F1204">
            <v>1</v>
          </cell>
          <cell r="G1204" t="str">
            <v>8EL</v>
          </cell>
          <cell r="H1204">
            <v>39790</v>
          </cell>
          <cell r="I1204">
            <v>0</v>
          </cell>
          <cell r="J1204" t="str">
            <v>本</v>
          </cell>
        </row>
        <row r="1205">
          <cell r="B1205" t="str">
            <v>YXB8-11X</v>
          </cell>
          <cell r="C1205" t="str">
            <v>VHF11ch用ｶｰﾎﾞﾝｱﾝﾃﾅ</v>
          </cell>
          <cell r="D1205">
            <v>112000</v>
          </cell>
          <cell r="E1205">
            <v>69400</v>
          </cell>
          <cell r="F1205">
            <v>1</v>
          </cell>
          <cell r="G1205" t="str">
            <v>8EL</v>
          </cell>
          <cell r="H1205">
            <v>39810</v>
          </cell>
          <cell r="I1205">
            <v>0</v>
          </cell>
          <cell r="J1205" t="str">
            <v>本</v>
          </cell>
        </row>
        <row r="1206">
          <cell r="B1206" t="str">
            <v>YXB8-12X</v>
          </cell>
          <cell r="C1206" t="str">
            <v>VHF12ch用ｶｰﾎﾞﾝｱﾝﾃﾅ</v>
          </cell>
          <cell r="D1206">
            <v>112000</v>
          </cell>
          <cell r="E1206">
            <v>69400</v>
          </cell>
          <cell r="F1206">
            <v>1</v>
          </cell>
          <cell r="G1206" t="str">
            <v>8EL</v>
          </cell>
          <cell r="H1206">
            <v>39790</v>
          </cell>
          <cell r="I1206">
            <v>0</v>
          </cell>
          <cell r="J1206" t="str">
            <v>本</v>
          </cell>
        </row>
        <row r="1207">
          <cell r="B1207" t="str">
            <v>YXB8-412W</v>
          </cell>
          <cell r="C1207" t="str">
            <v>VHFﾊｲch用ｶｰﾎﾞﾝｱﾝﾃﾅ</v>
          </cell>
          <cell r="D1207">
            <v>129000</v>
          </cell>
          <cell r="E1207">
            <v>80000</v>
          </cell>
          <cell r="F1207">
            <v>1</v>
          </cell>
          <cell r="G1207" t="str">
            <v>8EL</v>
          </cell>
          <cell r="H1207">
            <v>45865</v>
          </cell>
          <cell r="I1207">
            <v>0</v>
          </cell>
          <cell r="J1207" t="str">
            <v>本</v>
          </cell>
        </row>
        <row r="1208">
          <cell r="B1208" t="str">
            <v>YXB8-4X</v>
          </cell>
          <cell r="C1208" t="str">
            <v>VHF4ch用ｶｰﾎﾞﾝｱﾝﾃﾅ</v>
          </cell>
          <cell r="D1208">
            <v>112000</v>
          </cell>
          <cell r="E1208">
            <v>69400</v>
          </cell>
          <cell r="F1208">
            <v>1</v>
          </cell>
          <cell r="G1208" t="str">
            <v>8EL</v>
          </cell>
          <cell r="H1208">
            <v>39790</v>
          </cell>
          <cell r="I1208">
            <v>0</v>
          </cell>
          <cell r="J1208" t="str">
            <v>本</v>
          </cell>
        </row>
        <row r="1209">
          <cell r="B1209" t="str">
            <v>YXB8-5X</v>
          </cell>
          <cell r="C1209" t="str">
            <v>VHF5ch用ｶｰﾎﾞﾝｱﾝﾃﾅ</v>
          </cell>
          <cell r="D1209">
            <v>112000</v>
          </cell>
          <cell r="E1209">
            <v>69400</v>
          </cell>
          <cell r="F1209">
            <v>1</v>
          </cell>
          <cell r="G1209" t="str">
            <v>8EL</v>
          </cell>
          <cell r="H1209">
            <v>39790</v>
          </cell>
          <cell r="I1209">
            <v>0</v>
          </cell>
          <cell r="J1209" t="str">
            <v>本</v>
          </cell>
        </row>
        <row r="1210">
          <cell r="B1210" t="str">
            <v>YXB8-6X</v>
          </cell>
          <cell r="C1210" t="str">
            <v>VHF6ch用ｶｰﾎﾞﾝｱﾝﾃﾅ</v>
          </cell>
          <cell r="D1210">
            <v>112000</v>
          </cell>
          <cell r="E1210">
            <v>69400</v>
          </cell>
          <cell r="F1210">
            <v>1</v>
          </cell>
          <cell r="G1210" t="str">
            <v>8EL</v>
          </cell>
          <cell r="H1210">
            <v>39790</v>
          </cell>
          <cell r="I1210">
            <v>0</v>
          </cell>
          <cell r="J1210" t="str">
            <v>本</v>
          </cell>
        </row>
        <row r="1211">
          <cell r="B1211" t="str">
            <v>YXB8-7X</v>
          </cell>
          <cell r="C1211" t="str">
            <v>VHF7ch用ｶｰﾎﾞﾝｱﾝﾃﾅ</v>
          </cell>
          <cell r="D1211">
            <v>112000</v>
          </cell>
          <cell r="E1211">
            <v>69400</v>
          </cell>
          <cell r="F1211">
            <v>1</v>
          </cell>
          <cell r="G1211" t="str">
            <v>8EL</v>
          </cell>
          <cell r="H1211">
            <v>39790</v>
          </cell>
          <cell r="I1211">
            <v>0</v>
          </cell>
          <cell r="J1211" t="str">
            <v>本</v>
          </cell>
        </row>
        <row r="1212">
          <cell r="B1212" t="str">
            <v>YXB8-8X</v>
          </cell>
          <cell r="C1212" t="str">
            <v>VHF8ch用ｶｰﾎﾞﾝｱﾝﾃﾅ</v>
          </cell>
          <cell r="D1212">
            <v>112000</v>
          </cell>
          <cell r="E1212">
            <v>69400</v>
          </cell>
          <cell r="F1212">
            <v>1</v>
          </cell>
          <cell r="G1212" t="str">
            <v>8EL</v>
          </cell>
          <cell r="H1212">
            <v>39790</v>
          </cell>
          <cell r="I1212">
            <v>0</v>
          </cell>
          <cell r="J1212" t="str">
            <v>本</v>
          </cell>
        </row>
        <row r="1213">
          <cell r="B1213" t="str">
            <v>YXB8-9X</v>
          </cell>
          <cell r="C1213" t="str">
            <v>VHF9ch用ｶｰﾎﾞﾝｱﾝﾃﾅ</v>
          </cell>
          <cell r="D1213">
            <v>112000</v>
          </cell>
          <cell r="E1213">
            <v>69400</v>
          </cell>
          <cell r="F1213">
            <v>1</v>
          </cell>
          <cell r="G1213" t="str">
            <v>8EL</v>
          </cell>
          <cell r="H1213">
            <v>39790</v>
          </cell>
          <cell r="I1213">
            <v>0</v>
          </cell>
          <cell r="J1213" t="str">
            <v>本</v>
          </cell>
        </row>
        <row r="1214">
          <cell r="B1214" t="str">
            <v>YXB8-A</v>
          </cell>
          <cell r="C1214" t="str">
            <v>VHF全帯域ｶｰﾎﾞﾝｱﾝﾃﾅ</v>
          </cell>
          <cell r="D1214">
            <v>101000</v>
          </cell>
          <cell r="E1214">
            <v>62600</v>
          </cell>
          <cell r="F1214">
            <v>1</v>
          </cell>
          <cell r="G1214" t="str">
            <v>8EL</v>
          </cell>
          <cell r="H1214">
            <v>36700</v>
          </cell>
          <cell r="I1214">
            <v>0</v>
          </cell>
          <cell r="J1214" t="str">
            <v>本</v>
          </cell>
        </row>
        <row r="1215">
          <cell r="B1215" t="str">
            <v>130-100F</v>
          </cell>
          <cell r="C1215" t="str">
            <v>CSﾏｽﾄﾍﾞｰｽ自立型</v>
          </cell>
          <cell r="D1215">
            <v>55000</v>
          </cell>
          <cell r="E1215">
            <v>41300</v>
          </cell>
          <cell r="F1215">
            <v>2</v>
          </cell>
          <cell r="G1215" t="str">
            <v>140cm用</v>
          </cell>
          <cell r="I1215">
            <v>1</v>
          </cell>
          <cell r="J1215" t="str">
            <v>式</v>
          </cell>
        </row>
        <row r="1216">
          <cell r="B1216" t="str">
            <v>150-100A</v>
          </cell>
          <cell r="C1216" t="str">
            <v>BS.CSﾏｽﾄﾍﾞｰｽ自立型</v>
          </cell>
          <cell r="D1216">
            <v>37500</v>
          </cell>
          <cell r="E1216">
            <v>28100</v>
          </cell>
          <cell r="F1216">
            <v>1.8</v>
          </cell>
          <cell r="G1216" t="str">
            <v>120cm用</v>
          </cell>
          <cell r="H1216">
            <v>16740</v>
          </cell>
          <cell r="I1216">
            <v>1</v>
          </cell>
          <cell r="J1216" t="str">
            <v>式</v>
          </cell>
        </row>
        <row r="1217">
          <cell r="B1217" t="str">
            <v>150-100A-S</v>
          </cell>
          <cell r="C1217" t="str">
            <v>120CM用ﾏｽﾄﾍﾞｰｽ</v>
          </cell>
          <cell r="D1217">
            <v>612000</v>
          </cell>
          <cell r="E1217">
            <v>460000</v>
          </cell>
          <cell r="F1217">
            <v>1.8</v>
          </cell>
          <cell r="G1217" t="str">
            <v>ｽﾃﾝﾚｽ</v>
          </cell>
          <cell r="H1217">
            <v>139400</v>
          </cell>
          <cell r="I1217">
            <v>1</v>
          </cell>
          <cell r="J1217" t="str">
            <v>式</v>
          </cell>
        </row>
        <row r="1218">
          <cell r="B1218" t="str">
            <v>150-65A</v>
          </cell>
          <cell r="C1218" t="str">
            <v>BS.CSﾏｽﾄﾍﾞｰｽ自立型</v>
          </cell>
          <cell r="D1218">
            <v>28600</v>
          </cell>
          <cell r="E1218">
            <v>21400</v>
          </cell>
          <cell r="F1218">
            <v>1.8</v>
          </cell>
          <cell r="G1218" t="str">
            <v>75,90cm用</v>
          </cell>
          <cell r="H1218">
            <v>12200</v>
          </cell>
          <cell r="I1218">
            <v>1</v>
          </cell>
          <cell r="J1218" t="str">
            <v>式</v>
          </cell>
        </row>
        <row r="1219">
          <cell r="B1219" t="str">
            <v>150-65A-S</v>
          </cell>
          <cell r="C1219" t="str">
            <v>BS75,90CMﾏｽﾄﾍﾞｰｽ</v>
          </cell>
          <cell r="D1219">
            <v>478000</v>
          </cell>
          <cell r="E1219">
            <v>358000</v>
          </cell>
          <cell r="F1219">
            <v>1.8</v>
          </cell>
          <cell r="G1219" t="str">
            <v>ｽﾃﾝﾚｽ</v>
          </cell>
          <cell r="H1219">
            <v>114540</v>
          </cell>
          <cell r="I1219">
            <v>1</v>
          </cell>
          <cell r="J1219" t="str">
            <v>式</v>
          </cell>
        </row>
        <row r="1220">
          <cell r="B1220" t="str">
            <v>180-65K</v>
          </cell>
          <cell r="C1220" t="str">
            <v>BS/CSｱﾝﾃﾅﾏｽﾄ側面型</v>
          </cell>
          <cell r="D1220">
            <v>31600</v>
          </cell>
          <cell r="E1220">
            <v>23750</v>
          </cell>
          <cell r="F1220">
            <v>1.8</v>
          </cell>
          <cell r="G1220" t="str">
            <v>75,90cm用</v>
          </cell>
          <cell r="H1220">
            <v>13510</v>
          </cell>
          <cell r="I1220">
            <v>1</v>
          </cell>
          <cell r="J1220" t="str">
            <v>式</v>
          </cell>
        </row>
        <row r="1221">
          <cell r="B1221" t="str">
            <v>180-65K-S</v>
          </cell>
          <cell r="C1221" t="str">
            <v>BSﾏｽﾄ側面型(ｽﾃﾝﾚｽ)</v>
          </cell>
          <cell r="D1221">
            <v>449000</v>
          </cell>
          <cell r="E1221">
            <v>336000</v>
          </cell>
          <cell r="F1221">
            <v>1.8</v>
          </cell>
          <cell r="G1221" t="str">
            <v>65A 1.8M※</v>
          </cell>
          <cell r="H1221">
            <v>107600</v>
          </cell>
          <cell r="I1221">
            <v>1</v>
          </cell>
          <cell r="J1221" t="str">
            <v>式</v>
          </cell>
        </row>
        <row r="1222">
          <cell r="B1222" t="str">
            <v>250-100A</v>
          </cell>
          <cell r="C1222" t="str">
            <v>BS.CSｱﾝﾃﾅﾏｽﾄ側面型</v>
          </cell>
          <cell r="D1222">
            <v>65700</v>
          </cell>
          <cell r="E1222">
            <v>49300</v>
          </cell>
          <cell r="F1222">
            <v>2</v>
          </cell>
          <cell r="G1222" t="str">
            <v>120cm用</v>
          </cell>
          <cell r="H1222">
            <v>28240</v>
          </cell>
          <cell r="I1222">
            <v>1</v>
          </cell>
          <cell r="J1222" t="str">
            <v>式</v>
          </cell>
        </row>
        <row r="1223">
          <cell r="B1223" t="str">
            <v>250-100A-S</v>
          </cell>
          <cell r="C1223" t="str">
            <v>BS.CSｱﾝﾃﾅﾏｽﾄ側面型</v>
          </cell>
          <cell r="D1223">
            <v>879000</v>
          </cell>
          <cell r="E1223">
            <v>660000</v>
          </cell>
          <cell r="F1223">
            <v>2</v>
          </cell>
          <cell r="G1223" t="str">
            <v>ｽﾃﾝﾚｽ</v>
          </cell>
          <cell r="H1223">
            <v>234400</v>
          </cell>
          <cell r="I1223">
            <v>1</v>
          </cell>
          <cell r="J1223" t="str">
            <v>式</v>
          </cell>
        </row>
        <row r="1224">
          <cell r="B1224" t="str">
            <v>31-3.6M</v>
          </cell>
          <cell r="C1224" t="str">
            <v>ｱﾝﾃﾅﾎﾟｰﾙ</v>
          </cell>
          <cell r="D1224">
            <v>1800</v>
          </cell>
          <cell r="E1224">
            <v>1200</v>
          </cell>
          <cell r="F1224">
            <v>0.1</v>
          </cell>
          <cell r="G1224" t="str">
            <v xml:space="preserve"> </v>
          </cell>
          <cell r="H1224">
            <v>500</v>
          </cell>
          <cell r="I1224">
            <v>0</v>
          </cell>
          <cell r="J1224" t="str">
            <v>式</v>
          </cell>
        </row>
        <row r="1225">
          <cell r="B1225" t="str">
            <v>40A/50A-5.7M</v>
          </cell>
          <cell r="C1225" t="str">
            <v>U/Vｱﾝﾃﾅﾏｽﾄ</v>
          </cell>
          <cell r="D1225">
            <v>58500</v>
          </cell>
          <cell r="E1225">
            <v>36350</v>
          </cell>
          <cell r="F1225">
            <v>1.5</v>
          </cell>
          <cell r="G1225" t="str">
            <v>側面２段</v>
          </cell>
          <cell r="H1225">
            <v>21810</v>
          </cell>
          <cell r="I1225">
            <v>0</v>
          </cell>
          <cell r="J1225" t="str">
            <v>式</v>
          </cell>
        </row>
        <row r="1226">
          <cell r="B1226" t="str">
            <v>40A/50A-5.7M-S</v>
          </cell>
          <cell r="C1226" t="str">
            <v>ｽﾃﾝﾚｽﾏｽﾄ側面5.7M</v>
          </cell>
          <cell r="D1226">
            <v>287300</v>
          </cell>
          <cell r="E1226">
            <v>178100</v>
          </cell>
          <cell r="F1226">
            <v>1.8</v>
          </cell>
          <cell r="G1226" t="str">
            <v>側面２段</v>
          </cell>
          <cell r="H1226">
            <v>106860</v>
          </cell>
          <cell r="I1226">
            <v>0</v>
          </cell>
          <cell r="J1226" t="str">
            <v>式</v>
          </cell>
        </row>
        <row r="1227">
          <cell r="B1227" t="str">
            <v>40A-3.0M</v>
          </cell>
          <cell r="C1227" t="str">
            <v>U/Vｱﾝﾃﾅﾏｽﾄ</v>
          </cell>
          <cell r="D1227">
            <v>69000</v>
          </cell>
          <cell r="E1227">
            <v>42800</v>
          </cell>
          <cell r="F1227">
            <v>1.8</v>
          </cell>
          <cell r="G1227" t="str">
            <v>自立型</v>
          </cell>
          <cell r="H1227">
            <v>25680</v>
          </cell>
          <cell r="I1227">
            <v>0</v>
          </cell>
          <cell r="J1227" t="str">
            <v>式</v>
          </cell>
        </row>
        <row r="1228">
          <cell r="B1228" t="str">
            <v>40A-3.0M-S</v>
          </cell>
          <cell r="C1228" t="str">
            <v>ｽﾃﾝﾚｽﾏｽﾄ自立3.0M</v>
          </cell>
          <cell r="D1228">
            <v>354700</v>
          </cell>
          <cell r="E1228">
            <v>220400</v>
          </cell>
          <cell r="F1228">
            <v>1.8</v>
          </cell>
          <cell r="G1228" t="str">
            <v xml:space="preserve"> </v>
          </cell>
          <cell r="H1228">
            <v>132240</v>
          </cell>
          <cell r="I1228">
            <v>0</v>
          </cell>
          <cell r="J1228" t="str">
            <v>式</v>
          </cell>
        </row>
        <row r="1229">
          <cell r="B1229" t="str">
            <v>40A-3.6M</v>
          </cell>
          <cell r="C1229" t="str">
            <v>U/V側面ﾏｽﾄ</v>
          </cell>
          <cell r="D1229">
            <v>25200</v>
          </cell>
          <cell r="E1229">
            <v>15600</v>
          </cell>
          <cell r="F1229">
            <v>1.5</v>
          </cell>
          <cell r="G1229" t="str">
            <v xml:space="preserve"> </v>
          </cell>
          <cell r="H1229">
            <v>9360</v>
          </cell>
          <cell r="I1229">
            <v>0</v>
          </cell>
          <cell r="J1229" t="str">
            <v>式</v>
          </cell>
        </row>
        <row r="1230">
          <cell r="B1230" t="str">
            <v>40A-3.6M-S</v>
          </cell>
          <cell r="C1230" t="str">
            <v>ｽﾃﾝﾚｽﾏｽﾄ側面3.6M</v>
          </cell>
          <cell r="D1230">
            <v>180000</v>
          </cell>
          <cell r="E1230">
            <v>98800</v>
          </cell>
          <cell r="F1230">
            <v>1.8</v>
          </cell>
          <cell r="G1230" t="str">
            <v xml:space="preserve"> </v>
          </cell>
          <cell r="H1230">
            <v>59280</v>
          </cell>
          <cell r="I1230">
            <v>0</v>
          </cell>
          <cell r="J1230" t="str">
            <v>式</v>
          </cell>
        </row>
        <row r="1231">
          <cell r="B1231" t="str">
            <v>40A-5.0M</v>
          </cell>
          <cell r="C1231" t="str">
            <v>U/Vﾏｽﾄ自立型5.0M</v>
          </cell>
          <cell r="D1231">
            <v>178000</v>
          </cell>
          <cell r="E1231">
            <v>133500</v>
          </cell>
          <cell r="F1231">
            <v>1.8</v>
          </cell>
          <cell r="G1231" t="str">
            <v xml:space="preserve"> </v>
          </cell>
          <cell r="H1231">
            <v>42800</v>
          </cell>
          <cell r="I1231">
            <v>0</v>
          </cell>
          <cell r="J1231" t="str">
            <v>式</v>
          </cell>
        </row>
        <row r="1232">
          <cell r="B1232" t="str">
            <v>40A-5.0M-S</v>
          </cell>
          <cell r="C1232" t="str">
            <v>ｽﾃﾝﾚｽﾏｽﾄ自立5.0M</v>
          </cell>
          <cell r="D1232">
            <v>535000</v>
          </cell>
          <cell r="E1232">
            <v>401000</v>
          </cell>
          <cell r="F1232">
            <v>1.8</v>
          </cell>
          <cell r="G1232" t="str">
            <v xml:space="preserve"> </v>
          </cell>
          <cell r="H1232">
            <v>192800</v>
          </cell>
          <cell r="I1232">
            <v>0</v>
          </cell>
          <cell r="J1232" t="str">
            <v>式</v>
          </cell>
        </row>
        <row r="1233">
          <cell r="B1233" t="str">
            <v>50A/65A-6M</v>
          </cell>
          <cell r="C1233" t="str">
            <v>側面EC-120-1-A-2,B-ｲ</v>
          </cell>
          <cell r="D1233">
            <v>202400</v>
          </cell>
          <cell r="E1233">
            <v>125500</v>
          </cell>
          <cell r="F1233">
            <v>1.8</v>
          </cell>
          <cell r="G1233" t="str">
            <v xml:space="preserve"> </v>
          </cell>
          <cell r="H1233">
            <v>62240</v>
          </cell>
          <cell r="I1233">
            <v>0</v>
          </cell>
          <cell r="J1233" t="str">
            <v>式</v>
          </cell>
        </row>
        <row r="1234">
          <cell r="B1234" t="str">
            <v>50A-2.7M</v>
          </cell>
          <cell r="C1234" t="str">
            <v>BSｱﾝﾃﾅﾏｽﾄ側面型</v>
          </cell>
          <cell r="D1234">
            <v>39700</v>
          </cell>
          <cell r="E1234">
            <v>24650</v>
          </cell>
          <cell r="F1234">
            <v>1.8</v>
          </cell>
          <cell r="G1234" t="str">
            <v xml:space="preserve"> </v>
          </cell>
          <cell r="H1234">
            <v>14790</v>
          </cell>
          <cell r="I1234">
            <v>0</v>
          </cell>
          <cell r="J1234" t="str">
            <v>式</v>
          </cell>
        </row>
        <row r="1235">
          <cell r="B1235" t="str">
            <v>50A-3.0M</v>
          </cell>
          <cell r="C1235" t="str">
            <v>U/Vﾏｽﾄ自立型3.0M</v>
          </cell>
          <cell r="D1235">
            <v>172000</v>
          </cell>
          <cell r="E1235">
            <v>129000</v>
          </cell>
          <cell r="F1235">
            <v>1.8</v>
          </cell>
          <cell r="G1235" t="str">
            <v xml:space="preserve"> </v>
          </cell>
          <cell r="H1235">
            <v>41200</v>
          </cell>
          <cell r="I1235">
            <v>0</v>
          </cell>
          <cell r="J1235" t="str">
            <v>式</v>
          </cell>
        </row>
        <row r="1236">
          <cell r="B1236" t="str">
            <v>50A-4.0M</v>
          </cell>
          <cell r="C1236" t="str">
            <v>U/Vﾏｽﾄ自立型4.0M</v>
          </cell>
          <cell r="D1236">
            <v>175000</v>
          </cell>
          <cell r="E1236">
            <v>132000</v>
          </cell>
          <cell r="F1236">
            <v>1.8</v>
          </cell>
          <cell r="G1236" t="str">
            <v xml:space="preserve"> </v>
          </cell>
          <cell r="H1236">
            <v>42000</v>
          </cell>
          <cell r="I1236">
            <v>0</v>
          </cell>
          <cell r="J1236" t="str">
            <v>式</v>
          </cell>
        </row>
        <row r="1237">
          <cell r="B1237" t="str">
            <v>50A-5.0M</v>
          </cell>
          <cell r="C1237" t="str">
            <v>U/Vﾏｽﾄ自立型5.0M</v>
          </cell>
          <cell r="D1237">
            <v>180000</v>
          </cell>
          <cell r="E1237">
            <v>135000</v>
          </cell>
          <cell r="F1237">
            <v>1.8</v>
          </cell>
          <cell r="G1237" t="str">
            <v xml:space="preserve"> </v>
          </cell>
          <cell r="H1237">
            <v>42800</v>
          </cell>
          <cell r="I1237">
            <v>0</v>
          </cell>
          <cell r="J1237" t="str">
            <v>式</v>
          </cell>
        </row>
        <row r="1238">
          <cell r="B1238" t="str">
            <v>65A-2.5M</v>
          </cell>
          <cell r="C1238" t="str">
            <v>BS.CSｱﾝﾃﾅﾏｽﾄ側面型</v>
          </cell>
          <cell r="D1238">
            <v>45000</v>
          </cell>
          <cell r="E1238">
            <v>23750</v>
          </cell>
          <cell r="F1238">
            <v>1.8</v>
          </cell>
          <cell r="G1238" t="str">
            <v>特注品</v>
          </cell>
          <cell r="H1238">
            <v>13510</v>
          </cell>
          <cell r="I1238">
            <v>1</v>
          </cell>
          <cell r="J1238" t="str">
            <v>式</v>
          </cell>
        </row>
        <row r="1239">
          <cell r="B1239" t="str">
            <v>AGV-6SEYN7</v>
          </cell>
          <cell r="C1239" t="str">
            <v>ﾁｬﾝﾈﾙﾌﾟﾛﾊﾟｱﾝﾌﾟ</v>
          </cell>
          <cell r="D1239">
            <v>548000</v>
          </cell>
          <cell r="E1239">
            <v>339000</v>
          </cell>
          <cell r="F1239">
            <v>2</v>
          </cell>
          <cell r="G1239" t="str">
            <v>VHF7波</v>
          </cell>
          <cell r="H1239">
            <v>180520</v>
          </cell>
          <cell r="I1239">
            <v>0</v>
          </cell>
          <cell r="J1239" t="str">
            <v>台</v>
          </cell>
        </row>
        <row r="1240">
          <cell r="B1240" t="str">
            <v>AGV-6SEYN8</v>
          </cell>
          <cell r="C1240" t="str">
            <v>ﾁｬﾝﾈﾙﾌﾟﾛﾊﾟｱﾝﾌﾟ</v>
          </cell>
          <cell r="D1240">
            <v>609000</v>
          </cell>
          <cell r="E1240">
            <v>377000</v>
          </cell>
          <cell r="F1240">
            <v>2</v>
          </cell>
          <cell r="G1240" t="str">
            <v>VHF8波</v>
          </cell>
          <cell r="H1240">
            <v>200750</v>
          </cell>
          <cell r="I1240">
            <v>0</v>
          </cell>
          <cell r="J1240" t="str">
            <v>台</v>
          </cell>
        </row>
        <row r="1241">
          <cell r="B1241" t="str">
            <v>BPV-2F-2</v>
          </cell>
          <cell r="C1241" t="str">
            <v>ﾊﾞﾝﾄﾞﾊﾟｽﾌｨﾙﾀｰ</v>
          </cell>
          <cell r="D1241">
            <v>24200</v>
          </cell>
          <cell r="E1241">
            <v>15000</v>
          </cell>
          <cell r="F1241">
            <v>0.3</v>
          </cell>
          <cell r="G1241" t="str">
            <v xml:space="preserve"> </v>
          </cell>
          <cell r="H1241">
            <v>8080</v>
          </cell>
          <cell r="I1241">
            <v>0</v>
          </cell>
          <cell r="J1241" t="str">
            <v>個</v>
          </cell>
        </row>
        <row r="1242">
          <cell r="B1242" t="str">
            <v>CAU-3S-1</v>
          </cell>
          <cell r="C1242" t="str">
            <v>ﾌﾟﾘｱﾝﾌﾟ</v>
          </cell>
          <cell r="D1242">
            <v>53200</v>
          </cell>
          <cell r="E1242">
            <v>33000</v>
          </cell>
          <cell r="F1242">
            <v>1.1000000000000001</v>
          </cell>
          <cell r="G1242" t="str">
            <v xml:space="preserve"> </v>
          </cell>
          <cell r="H1242">
            <v>17570</v>
          </cell>
          <cell r="I1242">
            <v>0</v>
          </cell>
          <cell r="J1242" t="str">
            <v>台</v>
          </cell>
        </row>
        <row r="1243">
          <cell r="B1243" t="str">
            <v>CAX-3Y</v>
          </cell>
          <cell r="C1243" t="str">
            <v>隣接混合器</v>
          </cell>
          <cell r="D1243">
            <v>135000</v>
          </cell>
          <cell r="E1243">
            <v>90500</v>
          </cell>
          <cell r="F1243">
            <v>0.6</v>
          </cell>
          <cell r="G1243" t="str">
            <v>3波用</v>
          </cell>
          <cell r="H1243">
            <v>48725</v>
          </cell>
          <cell r="I1243">
            <v>0</v>
          </cell>
          <cell r="J1243" t="str">
            <v>個</v>
          </cell>
        </row>
        <row r="1244">
          <cell r="B1244" t="str">
            <v>CFM-7</v>
          </cell>
          <cell r="C1244" t="str">
            <v>直列ﾕﾆｯﾄ(端末)</v>
          </cell>
          <cell r="D1244">
            <v>1150</v>
          </cell>
          <cell r="E1244">
            <v>715</v>
          </cell>
          <cell r="F1244">
            <v>0.15</v>
          </cell>
          <cell r="G1244" t="str">
            <v>ｼｰﾙﾄﾞ型</v>
          </cell>
          <cell r="H1244">
            <v>330</v>
          </cell>
          <cell r="I1244">
            <v>0</v>
          </cell>
          <cell r="J1244" t="str">
            <v>個</v>
          </cell>
        </row>
        <row r="1245">
          <cell r="B1245" t="str">
            <v>CFM-7-7</v>
          </cell>
          <cell r="C1245" t="str">
            <v>直列ﾕﾆｯﾄ(中間)</v>
          </cell>
          <cell r="D1245">
            <v>1700</v>
          </cell>
          <cell r="E1245">
            <v>1050</v>
          </cell>
          <cell r="F1245">
            <v>0.15</v>
          </cell>
          <cell r="G1245" t="str">
            <v>ｼｰﾙﾄﾞ型</v>
          </cell>
          <cell r="H1245">
            <v>485</v>
          </cell>
          <cell r="I1245">
            <v>0</v>
          </cell>
          <cell r="J1245" t="str">
            <v>個</v>
          </cell>
        </row>
        <row r="1246">
          <cell r="B1246" t="str">
            <v>CSA-754.</v>
          </cell>
          <cell r="C1246" t="str">
            <v>CSｱﾝﾃﾅ(支給品)</v>
          </cell>
          <cell r="D1246">
            <v>0</v>
          </cell>
          <cell r="E1246">
            <v>0</v>
          </cell>
          <cell r="F1246">
            <v>1.7</v>
          </cell>
          <cell r="G1246" t="str">
            <v>※</v>
          </cell>
          <cell r="H1246">
            <v>0</v>
          </cell>
          <cell r="I1246">
            <v>1</v>
          </cell>
          <cell r="J1246" t="str">
            <v>本</v>
          </cell>
        </row>
        <row r="1247">
          <cell r="B1247" t="str">
            <v>DBC-201.</v>
          </cell>
          <cell r="C1247" t="str">
            <v>CSﾌﾞﾛｯｸｺﾝﾊﾞｰﾀ(支給品)</v>
          </cell>
          <cell r="D1247">
            <v>0</v>
          </cell>
          <cell r="E1247">
            <v>0</v>
          </cell>
          <cell r="F1247">
            <v>1</v>
          </cell>
          <cell r="G1247" t="str">
            <v>※</v>
          </cell>
          <cell r="H1247">
            <v>0</v>
          </cell>
          <cell r="I1247">
            <v>0</v>
          </cell>
          <cell r="J1247" t="str">
            <v>台</v>
          </cell>
        </row>
        <row r="1248">
          <cell r="B1248" t="str">
            <v>F-5SC</v>
          </cell>
          <cell r="C1248" t="str">
            <v>防水接栓</v>
          </cell>
          <cell r="D1248">
            <v>920</v>
          </cell>
          <cell r="E1248">
            <v>570</v>
          </cell>
          <cell r="F1248">
            <v>1.2E-2</v>
          </cell>
          <cell r="G1248" t="str">
            <v xml:space="preserve"> </v>
          </cell>
          <cell r="H1248">
            <v>340</v>
          </cell>
          <cell r="I1248">
            <v>0</v>
          </cell>
          <cell r="J1248" t="str">
            <v>個</v>
          </cell>
        </row>
        <row r="1249">
          <cell r="B1249" t="str">
            <v>FT-10</v>
          </cell>
          <cell r="C1249" t="str">
            <v>接栓</v>
          </cell>
          <cell r="D1249">
            <v>4200</v>
          </cell>
          <cell r="E1249">
            <v>3090</v>
          </cell>
          <cell r="F1249">
            <v>0.02</v>
          </cell>
          <cell r="G1249" t="str">
            <v xml:space="preserve"> </v>
          </cell>
          <cell r="I1249">
            <v>0</v>
          </cell>
          <cell r="J1249" t="str">
            <v>個</v>
          </cell>
        </row>
        <row r="1250">
          <cell r="B1250" t="str">
            <v>FT-7</v>
          </cell>
          <cell r="C1250" t="str">
            <v>接栓</v>
          </cell>
          <cell r="D1250">
            <v>3200</v>
          </cell>
          <cell r="E1250">
            <v>2360</v>
          </cell>
          <cell r="F1250">
            <v>0.02</v>
          </cell>
          <cell r="G1250" t="str">
            <v xml:space="preserve"> </v>
          </cell>
          <cell r="I1250">
            <v>0</v>
          </cell>
          <cell r="J1250" t="str">
            <v>個</v>
          </cell>
        </row>
        <row r="1251">
          <cell r="B1251" t="str">
            <v>GHA-1(1)</v>
          </cell>
          <cell r="C1251" t="str">
            <v>ｺﾞｰｽﾄ除去ﾍｯﾄﾞｴﾝﾄﾞ</v>
          </cell>
          <cell r="D1251">
            <v>1240000</v>
          </cell>
          <cell r="E1251">
            <v>770000</v>
          </cell>
          <cell r="F1251">
            <v>3</v>
          </cell>
          <cell r="G1251" t="str">
            <v>1波用</v>
          </cell>
          <cell r="H1251">
            <v>450080</v>
          </cell>
          <cell r="I1251">
            <v>0</v>
          </cell>
          <cell r="J1251" t="str">
            <v>台</v>
          </cell>
        </row>
        <row r="1252">
          <cell r="B1252" t="str">
            <v>GHA-1(2)</v>
          </cell>
          <cell r="C1252" t="str">
            <v>ｺﾞｰｽﾄ除去ﾍｯﾄﾞｴﾝﾄﾞ</v>
          </cell>
          <cell r="D1252">
            <v>1820000</v>
          </cell>
          <cell r="E1252">
            <v>1130000</v>
          </cell>
          <cell r="F1252">
            <v>3</v>
          </cell>
          <cell r="G1252" t="str">
            <v>2波用</v>
          </cell>
          <cell r="H1252">
            <v>659600</v>
          </cell>
          <cell r="I1252">
            <v>0</v>
          </cell>
          <cell r="J1252" t="str">
            <v>台</v>
          </cell>
        </row>
        <row r="1253">
          <cell r="B1253" t="str">
            <v>GHA-1(3)</v>
          </cell>
          <cell r="C1253" t="str">
            <v>ｺﾞｰｽﾄ除去ﾍｯﾄﾞｴﾝﾄﾞ</v>
          </cell>
          <cell r="D1253">
            <v>2400000</v>
          </cell>
          <cell r="E1253">
            <v>1490000</v>
          </cell>
          <cell r="F1253">
            <v>3</v>
          </cell>
          <cell r="G1253" t="str">
            <v>3波用</v>
          </cell>
          <cell r="H1253">
            <v>869120</v>
          </cell>
          <cell r="I1253">
            <v>0</v>
          </cell>
          <cell r="J1253" t="str">
            <v>台</v>
          </cell>
        </row>
        <row r="1254">
          <cell r="B1254" t="str">
            <v>GHA-1(4)</v>
          </cell>
          <cell r="C1254" t="str">
            <v>ｺﾞｰｽﾄ除去ﾍｯﾄﾞｴﾝﾄﾞ</v>
          </cell>
          <cell r="D1254">
            <v>2980000</v>
          </cell>
          <cell r="E1254">
            <v>1850000</v>
          </cell>
          <cell r="F1254">
            <v>3</v>
          </cell>
          <cell r="G1254" t="str">
            <v>4波用</v>
          </cell>
          <cell r="H1254">
            <v>1076700</v>
          </cell>
          <cell r="I1254">
            <v>0</v>
          </cell>
          <cell r="J1254" t="str">
            <v>台</v>
          </cell>
        </row>
        <row r="1255">
          <cell r="B1255" t="str">
            <v>HE-21(1)</v>
          </cell>
          <cell r="C1255" t="str">
            <v>ﾍｯﾄﾞｴﾝﾄﾞ装置</v>
          </cell>
          <cell r="D1255">
            <v>540000</v>
          </cell>
          <cell r="E1255">
            <v>405000</v>
          </cell>
          <cell r="F1255">
            <v>3</v>
          </cell>
          <cell r="G1255" t="str">
            <v>自主1波</v>
          </cell>
          <cell r="H1255">
            <v>235710</v>
          </cell>
          <cell r="I1255">
            <v>0</v>
          </cell>
          <cell r="J1255" t="str">
            <v>架</v>
          </cell>
        </row>
        <row r="1256">
          <cell r="B1256" t="str">
            <v>HE-21(2)</v>
          </cell>
          <cell r="C1256" t="str">
            <v>ﾍｯﾄﾞｴﾝﾄﾞ装置</v>
          </cell>
          <cell r="D1256">
            <v>640000</v>
          </cell>
          <cell r="E1256">
            <v>480000</v>
          </cell>
          <cell r="F1256">
            <v>3</v>
          </cell>
          <cell r="G1256" t="str">
            <v>自主2波</v>
          </cell>
          <cell r="H1256">
            <v>279360</v>
          </cell>
          <cell r="I1256">
            <v>0</v>
          </cell>
          <cell r="J1256" t="str">
            <v>架</v>
          </cell>
        </row>
        <row r="1257">
          <cell r="B1257" t="str">
            <v>HE-21(3)</v>
          </cell>
          <cell r="C1257" t="str">
            <v>ﾍｯﾄﾞｴﾝﾄﾞ装置</v>
          </cell>
          <cell r="D1257">
            <v>740000</v>
          </cell>
          <cell r="E1257">
            <v>555000</v>
          </cell>
          <cell r="F1257">
            <v>3</v>
          </cell>
          <cell r="G1257" t="str">
            <v>自主3波</v>
          </cell>
          <cell r="H1257">
            <v>322040</v>
          </cell>
          <cell r="I1257">
            <v>0</v>
          </cell>
          <cell r="J1257" t="str">
            <v>架</v>
          </cell>
        </row>
        <row r="1258">
          <cell r="B1258" t="str">
            <v>HPV-70A</v>
          </cell>
          <cell r="C1258" t="str">
            <v>ﾊｲﾊﾟｽﾌｨﾙﾀｰ</v>
          </cell>
          <cell r="D1258">
            <v>4500</v>
          </cell>
          <cell r="E1258">
            <v>2790</v>
          </cell>
          <cell r="F1258">
            <v>0.02</v>
          </cell>
          <cell r="G1258" t="str">
            <v>上り信号ｶｯﾄ</v>
          </cell>
          <cell r="H1258">
            <v>1170</v>
          </cell>
          <cell r="I1258">
            <v>0</v>
          </cell>
          <cell r="J1258" t="str">
            <v>個</v>
          </cell>
        </row>
        <row r="1259">
          <cell r="B1259" t="str">
            <v>HW-802</v>
          </cell>
          <cell r="C1259" t="str">
            <v>双方向増幅器</v>
          </cell>
          <cell r="D1259">
            <v>28000</v>
          </cell>
          <cell r="E1259">
            <v>17400</v>
          </cell>
          <cell r="F1259">
            <v>0.7</v>
          </cell>
          <cell r="G1259" t="str">
            <v>770MHz 20dB</v>
          </cell>
          <cell r="H1259">
            <v>4370</v>
          </cell>
          <cell r="I1259">
            <v>0</v>
          </cell>
          <cell r="J1259" t="str">
            <v>台</v>
          </cell>
        </row>
        <row r="1260">
          <cell r="B1260" t="str">
            <v>LCM-301A</v>
          </cell>
          <cell r="C1260" t="str">
            <v>CS.BS/UV増幅器</v>
          </cell>
          <cell r="D1260">
            <v>39000</v>
          </cell>
          <cell r="E1260">
            <v>24200</v>
          </cell>
          <cell r="F1260">
            <v>0.7</v>
          </cell>
          <cell r="G1260" t="str">
            <v>30dB</v>
          </cell>
          <cell r="H1260">
            <v>9006</v>
          </cell>
          <cell r="I1260">
            <v>0</v>
          </cell>
          <cell r="J1260" t="str">
            <v>台</v>
          </cell>
        </row>
        <row r="1261">
          <cell r="B1261" t="str">
            <v>LCU-301A</v>
          </cell>
          <cell r="C1261" t="str">
            <v>CS.BS/U増幅器</v>
          </cell>
          <cell r="D1261">
            <v>36000</v>
          </cell>
          <cell r="E1261">
            <v>22300</v>
          </cell>
          <cell r="F1261">
            <v>0.7</v>
          </cell>
          <cell r="G1261" t="str">
            <v>30dB</v>
          </cell>
          <cell r="H1261">
            <v>8523</v>
          </cell>
          <cell r="I1261">
            <v>0</v>
          </cell>
          <cell r="J1261" t="str">
            <v>台</v>
          </cell>
        </row>
        <row r="1262">
          <cell r="B1262" t="str">
            <v>MGM-5SEY17</v>
          </cell>
          <cell r="C1262" t="str">
            <v>ﾁｬﾝﾈﾙﾌﾟﾛﾊﾟｱﾝﾌﾟ</v>
          </cell>
          <cell r="D1262">
            <v>424000</v>
          </cell>
          <cell r="E1262">
            <v>263000</v>
          </cell>
          <cell r="F1262">
            <v>2</v>
          </cell>
          <cell r="G1262" t="str">
            <v>V7波/U1波</v>
          </cell>
          <cell r="H1262">
            <v>143755</v>
          </cell>
          <cell r="I1262">
            <v>0</v>
          </cell>
          <cell r="J1262" t="str">
            <v>台</v>
          </cell>
        </row>
        <row r="1263">
          <cell r="B1263" t="str">
            <v>MGV-5SEYN7</v>
          </cell>
          <cell r="C1263" t="str">
            <v>ﾁｬﾝﾈﾙﾌﾟﾛﾊﾟｱﾝﾌﾟ</v>
          </cell>
          <cell r="D1263">
            <v>318000</v>
          </cell>
          <cell r="E1263">
            <v>198000</v>
          </cell>
          <cell r="F1263">
            <v>2</v>
          </cell>
          <cell r="G1263" t="str">
            <v>VHF7波</v>
          </cell>
          <cell r="H1263">
            <v>97160</v>
          </cell>
          <cell r="I1263">
            <v>0</v>
          </cell>
          <cell r="J1263" t="str">
            <v>台</v>
          </cell>
        </row>
        <row r="1264">
          <cell r="B1264" t="str">
            <v>MGV-5SEYN8</v>
          </cell>
          <cell r="C1264" t="str">
            <v>ﾁｬﾝﾈﾙﾌﾟﾛﾊﾟｱﾝﾌﾟ</v>
          </cell>
          <cell r="D1264">
            <v>356000</v>
          </cell>
          <cell r="E1264">
            <v>222000</v>
          </cell>
          <cell r="F1264">
            <v>2</v>
          </cell>
          <cell r="G1264" t="str">
            <v>VHF8波</v>
          </cell>
          <cell r="H1264">
            <v>114675</v>
          </cell>
          <cell r="I1264">
            <v>0</v>
          </cell>
          <cell r="J1264" t="str">
            <v>台</v>
          </cell>
        </row>
        <row r="1265">
          <cell r="B1265" t="str">
            <v>MHB-100YS</v>
          </cell>
          <cell r="C1265" t="str">
            <v>BS･CS用ﾏｽﾄﾍﾞｰｽ</v>
          </cell>
          <cell r="D1265">
            <v>133000</v>
          </cell>
          <cell r="E1265">
            <v>110000</v>
          </cell>
          <cell r="F1265">
            <v>0.9</v>
          </cell>
          <cell r="G1265" t="str">
            <v>120cm用 SUS</v>
          </cell>
          <cell r="H1265">
            <v>49981</v>
          </cell>
          <cell r="I1265">
            <v>1</v>
          </cell>
          <cell r="J1265" t="str">
            <v>基</v>
          </cell>
        </row>
        <row r="1266">
          <cell r="B1266" t="str">
            <v>MHB-65BS</v>
          </cell>
          <cell r="C1266" t="str">
            <v>自立型ﾏｽﾄﾍﾞｰｽ(ｽﾃﾝﾚｽ)</v>
          </cell>
          <cell r="D1266">
            <v>450000</v>
          </cell>
          <cell r="E1266">
            <v>280000</v>
          </cell>
          <cell r="F1266">
            <v>1.8</v>
          </cell>
          <cell r="G1266" t="str">
            <v>※</v>
          </cell>
          <cell r="H1266">
            <v>164800</v>
          </cell>
          <cell r="I1266">
            <v>1</v>
          </cell>
          <cell r="J1266" t="str">
            <v>基</v>
          </cell>
        </row>
        <row r="1267">
          <cell r="B1267" t="str">
            <v>MHB-65S</v>
          </cell>
          <cell r="C1267" t="str">
            <v>BS･CS用ﾏｽﾄﾍﾞｰｽ</v>
          </cell>
          <cell r="D1267">
            <v>97500</v>
          </cell>
          <cell r="E1267">
            <v>73100</v>
          </cell>
          <cell r="F1267">
            <v>0.9</v>
          </cell>
          <cell r="G1267" t="str">
            <v>SUS</v>
          </cell>
          <cell r="H1267">
            <v>38455</v>
          </cell>
          <cell r="I1267">
            <v>1</v>
          </cell>
          <cell r="J1267" t="str">
            <v>基</v>
          </cell>
        </row>
        <row r="1268">
          <cell r="B1268" t="str">
            <v>MLC-AY17</v>
          </cell>
          <cell r="C1268" t="str">
            <v>ﾚﾍﾞﾙｺﾝﾄﾛｰﾗ</v>
          </cell>
          <cell r="D1268">
            <v>163000</v>
          </cell>
          <cell r="E1268">
            <v>101000</v>
          </cell>
          <cell r="F1268">
            <v>0.7</v>
          </cell>
          <cell r="G1268" t="str">
            <v>U1波V7波</v>
          </cell>
          <cell r="H1268">
            <v>59180</v>
          </cell>
          <cell r="I1268">
            <v>0</v>
          </cell>
          <cell r="J1268" t="str">
            <v>台</v>
          </cell>
        </row>
        <row r="1269">
          <cell r="B1269" t="str">
            <v>MP060-100F</v>
          </cell>
          <cell r="C1269" t="str">
            <v>ﾏｽﾄ</v>
          </cell>
          <cell r="D1269">
            <v>12500</v>
          </cell>
          <cell r="E1269">
            <v>9380</v>
          </cell>
          <cell r="F1269">
            <v>0.9</v>
          </cell>
          <cell r="G1269" t="str">
            <v>※</v>
          </cell>
          <cell r="H1269">
            <v>4400</v>
          </cell>
          <cell r="I1269">
            <v>0</v>
          </cell>
          <cell r="J1269" t="str">
            <v>本</v>
          </cell>
        </row>
        <row r="1270">
          <cell r="B1270" t="str">
            <v>MP130-100F</v>
          </cell>
          <cell r="C1270" t="str">
            <v>CS用ﾎﾟｰﾙ</v>
          </cell>
          <cell r="D1270">
            <v>20000</v>
          </cell>
          <cell r="E1270">
            <v>15000</v>
          </cell>
          <cell r="F1270">
            <v>1</v>
          </cell>
          <cell r="G1270" t="str">
            <v>※</v>
          </cell>
          <cell r="H1270">
            <v>7731</v>
          </cell>
          <cell r="I1270">
            <v>1</v>
          </cell>
          <cell r="J1270" t="str">
            <v>本</v>
          </cell>
        </row>
        <row r="1271">
          <cell r="B1271" t="str">
            <v>MP150-100YS</v>
          </cell>
          <cell r="C1271" t="str">
            <v>BS･CS用ﾎﾟｰﾙ</v>
          </cell>
          <cell r="D1271">
            <v>120000</v>
          </cell>
          <cell r="E1271">
            <v>74700</v>
          </cell>
          <cell r="F1271">
            <v>0.9</v>
          </cell>
          <cell r="G1271" t="str">
            <v>100A 1.5m SUS</v>
          </cell>
          <cell r="H1271">
            <v>44800</v>
          </cell>
          <cell r="I1271">
            <v>1</v>
          </cell>
          <cell r="J1271" t="str">
            <v>本</v>
          </cell>
        </row>
        <row r="1272">
          <cell r="B1272" t="str">
            <v>MP150-65NS</v>
          </cell>
          <cell r="C1272" t="str">
            <v>BS･CS用ﾎﾟｰﾙ</v>
          </cell>
          <cell r="D1272">
            <v>62500</v>
          </cell>
          <cell r="E1272">
            <v>51600</v>
          </cell>
          <cell r="F1272">
            <v>0.9</v>
          </cell>
          <cell r="G1272" t="str">
            <v>65A1.5m SUS</v>
          </cell>
          <cell r="H1272">
            <v>17178</v>
          </cell>
          <cell r="I1272">
            <v>1</v>
          </cell>
          <cell r="J1272" t="str">
            <v>本</v>
          </cell>
        </row>
        <row r="1273">
          <cell r="B1273" t="str">
            <v>MP180-80N</v>
          </cell>
          <cell r="C1273" t="str">
            <v>ｱﾝﾃﾅﾏｽﾄ</v>
          </cell>
          <cell r="D1273">
            <v>15600</v>
          </cell>
          <cell r="E1273">
            <v>11700</v>
          </cell>
          <cell r="F1273">
            <v>1</v>
          </cell>
          <cell r="G1273" t="str">
            <v>80A.1.8M</v>
          </cell>
          <cell r="H1273">
            <v>4419</v>
          </cell>
          <cell r="I1273">
            <v>1</v>
          </cell>
          <cell r="J1273" t="str">
            <v>本</v>
          </cell>
        </row>
        <row r="1274">
          <cell r="B1274" t="str">
            <v>MP250-100YS</v>
          </cell>
          <cell r="C1274" t="str">
            <v>BS･CS用ﾎﾟｰﾙ</v>
          </cell>
          <cell r="D1274">
            <v>172000</v>
          </cell>
          <cell r="E1274">
            <v>106700</v>
          </cell>
          <cell r="F1274">
            <v>0.9</v>
          </cell>
          <cell r="G1274" t="str">
            <v>100A2.5mｽﾃﾝﾚｽ</v>
          </cell>
          <cell r="H1274">
            <v>64000</v>
          </cell>
          <cell r="I1274">
            <v>1</v>
          </cell>
          <cell r="J1274" t="str">
            <v>本</v>
          </cell>
        </row>
        <row r="1275">
          <cell r="B1275" t="str">
            <v>MP-400Y,MP-500Y</v>
          </cell>
          <cell r="C1275" t="str">
            <v>ｱﾝﾃﾅﾏｽﾄ</v>
          </cell>
          <cell r="D1275">
            <v>38400</v>
          </cell>
          <cell r="E1275">
            <v>23900</v>
          </cell>
          <cell r="F1275">
            <v>0.9</v>
          </cell>
          <cell r="G1275" t="str">
            <v>5.7m</v>
          </cell>
          <cell r="H1275">
            <v>14340</v>
          </cell>
          <cell r="I1275">
            <v>0</v>
          </cell>
          <cell r="J1275" t="str">
            <v>本</v>
          </cell>
        </row>
        <row r="1276">
          <cell r="B1276" t="str">
            <v>MP-400YS,MP-500YS</v>
          </cell>
          <cell r="C1276" t="str">
            <v>ｱﾝﾃﾅﾏｽﾄ</v>
          </cell>
          <cell r="D1276">
            <v>167300</v>
          </cell>
          <cell r="E1276">
            <v>103700</v>
          </cell>
          <cell r="F1276">
            <v>0.9</v>
          </cell>
          <cell r="G1276" t="str">
            <v>5.7mｽﾃﾝﾚｽ</v>
          </cell>
          <cell r="H1276">
            <v>62220</v>
          </cell>
          <cell r="I1276">
            <v>0</v>
          </cell>
          <cell r="J1276" t="str">
            <v>本</v>
          </cell>
        </row>
        <row r="1277">
          <cell r="B1277" t="str">
            <v>MP-400YT</v>
          </cell>
          <cell r="C1277" t="str">
            <v>ｱﾝﾃﾅﾏｽﾄ</v>
          </cell>
          <cell r="D1277">
            <v>42000</v>
          </cell>
          <cell r="E1277">
            <v>31500</v>
          </cell>
          <cell r="F1277">
            <v>0.9</v>
          </cell>
          <cell r="G1277" t="str">
            <v>40A 4.2m</v>
          </cell>
          <cell r="H1277">
            <v>13600</v>
          </cell>
          <cell r="I1277">
            <v>0</v>
          </cell>
          <cell r="J1277" t="str">
            <v>本</v>
          </cell>
        </row>
        <row r="1278">
          <cell r="B1278" t="str">
            <v>MW-100YS</v>
          </cell>
          <cell r="C1278" t="str">
            <v>側面金具</v>
          </cell>
          <cell r="D1278">
            <v>150000</v>
          </cell>
          <cell r="E1278">
            <v>93300</v>
          </cell>
          <cell r="F1278">
            <v>0.4</v>
          </cell>
          <cell r="G1278" t="str">
            <v>BS･CS用ｽﾃﾝﾚｽ</v>
          </cell>
          <cell r="H1278">
            <v>56000</v>
          </cell>
          <cell r="I1278">
            <v>1</v>
          </cell>
          <cell r="J1278" t="str">
            <v>個</v>
          </cell>
        </row>
        <row r="1279">
          <cell r="B1279" t="str">
            <v>MW-101YS</v>
          </cell>
          <cell r="C1279" t="str">
            <v>側面金具(底付)</v>
          </cell>
          <cell r="D1279">
            <v>157000</v>
          </cell>
          <cell r="E1279">
            <v>97300</v>
          </cell>
          <cell r="F1279">
            <v>0.4</v>
          </cell>
          <cell r="G1279" t="str">
            <v>BS･CS用ｽﾃﾝﾚｽ</v>
          </cell>
          <cell r="H1279">
            <v>58400</v>
          </cell>
          <cell r="I1279">
            <v>1</v>
          </cell>
          <cell r="J1279" t="str">
            <v>個</v>
          </cell>
        </row>
        <row r="1280">
          <cell r="B1280" t="str">
            <v>MW-50K-1S</v>
          </cell>
          <cell r="C1280" t="str">
            <v>側面金具(底付)</v>
          </cell>
          <cell r="D1280">
            <v>74500</v>
          </cell>
          <cell r="E1280">
            <v>55800</v>
          </cell>
          <cell r="F1280">
            <v>0.2</v>
          </cell>
          <cell r="G1280" t="str">
            <v>ｽﾃﾝﾚｽ</v>
          </cell>
          <cell r="H1280">
            <v>17600</v>
          </cell>
          <cell r="I1280">
            <v>0</v>
          </cell>
          <cell r="J1280" t="str">
            <v>個</v>
          </cell>
        </row>
        <row r="1281">
          <cell r="B1281" t="str">
            <v>MW-50KS</v>
          </cell>
          <cell r="C1281" t="str">
            <v>側面金具</v>
          </cell>
          <cell r="D1281">
            <v>80000</v>
          </cell>
          <cell r="E1281">
            <v>60000</v>
          </cell>
          <cell r="F1281">
            <v>0.2</v>
          </cell>
          <cell r="G1281" t="str">
            <v>ｽﾃﾝﾚｽ</v>
          </cell>
          <cell r="H1281">
            <v>19200</v>
          </cell>
          <cell r="I1281">
            <v>0</v>
          </cell>
          <cell r="J1281" t="str">
            <v>個</v>
          </cell>
        </row>
        <row r="1282">
          <cell r="B1282" t="str">
            <v>MW-850</v>
          </cell>
          <cell r="C1282" t="str">
            <v>側面金具(中間)</v>
          </cell>
          <cell r="D1282">
            <v>13600</v>
          </cell>
          <cell r="E1282">
            <v>10200</v>
          </cell>
          <cell r="F1282">
            <v>0.4</v>
          </cell>
          <cell r="G1282" t="str">
            <v>80A</v>
          </cell>
          <cell r="H1282">
            <v>5740</v>
          </cell>
          <cell r="I1282">
            <v>1</v>
          </cell>
          <cell r="J1282" t="str">
            <v>個</v>
          </cell>
        </row>
        <row r="1283">
          <cell r="B1283" t="str">
            <v>MW-851</v>
          </cell>
          <cell r="C1283" t="str">
            <v>側面金具(底付)</v>
          </cell>
          <cell r="D1283">
            <v>13600</v>
          </cell>
          <cell r="E1283">
            <v>10200</v>
          </cell>
          <cell r="F1283">
            <v>0.4</v>
          </cell>
          <cell r="G1283" t="str">
            <v>80A</v>
          </cell>
          <cell r="H1283">
            <v>5740</v>
          </cell>
          <cell r="I1283">
            <v>1</v>
          </cell>
          <cell r="J1283" t="str">
            <v>個</v>
          </cell>
        </row>
        <row r="1284">
          <cell r="B1284" t="str">
            <v>S-7C-FB</v>
          </cell>
          <cell r="C1284" t="str">
            <v>同軸ｹｰﾌﾞﾙ</v>
          </cell>
          <cell r="D1284">
            <v>440</v>
          </cell>
          <cell r="E1284">
            <v>270</v>
          </cell>
          <cell r="F1284">
            <v>2.5000000000000001E-2</v>
          </cell>
          <cell r="G1284" t="str">
            <v xml:space="preserve"> </v>
          </cell>
          <cell r="H1284">
            <v>100</v>
          </cell>
          <cell r="I1284">
            <v>0</v>
          </cell>
          <cell r="J1284" t="str">
            <v>m</v>
          </cell>
        </row>
        <row r="1285">
          <cell r="B1285" t="str">
            <v>T-1235</v>
          </cell>
          <cell r="C1285" t="str">
            <v>16ch用ﾄﾗｯﾌﾟﾌｨﾙﾀ</v>
          </cell>
          <cell r="D1285">
            <v>23000</v>
          </cell>
          <cell r="E1285">
            <v>16500</v>
          </cell>
          <cell r="F1285">
            <v>2.3E-2</v>
          </cell>
          <cell r="G1285" t="str">
            <v>16chﾄﾗｯﾌﾟ</v>
          </cell>
          <cell r="H1285">
            <v>9500</v>
          </cell>
          <cell r="I1285">
            <v>0</v>
          </cell>
          <cell r="J1285" t="str">
            <v>個</v>
          </cell>
        </row>
        <row r="1286">
          <cell r="B1286" t="str">
            <v>UT-16F-2T</v>
          </cell>
          <cell r="C1286" t="str">
            <v>16ch用ﾄﾗｯﾌﾟﾌｨﾙﾀ</v>
          </cell>
          <cell r="D1286">
            <v>32300</v>
          </cell>
          <cell r="E1286">
            <v>20200</v>
          </cell>
          <cell r="F1286">
            <v>0.23</v>
          </cell>
          <cell r="G1286" t="str">
            <v xml:space="preserve"> </v>
          </cell>
          <cell r="H1286">
            <v>11100</v>
          </cell>
          <cell r="I1286">
            <v>0</v>
          </cell>
          <cell r="J1286" t="str">
            <v>個</v>
          </cell>
        </row>
        <row r="1287">
          <cell r="B1287" t="str">
            <v>VLC-AYN7</v>
          </cell>
          <cell r="C1287" t="str">
            <v>ﾚﾍﾞﾙｺﾝﾄﾛｰﾗ</v>
          </cell>
          <cell r="D1287">
            <v>116000</v>
          </cell>
          <cell r="E1287">
            <v>71900</v>
          </cell>
          <cell r="F1287">
            <v>0.7</v>
          </cell>
          <cell r="G1287" t="str">
            <v xml:space="preserve"> </v>
          </cell>
          <cell r="H1287">
            <v>36780</v>
          </cell>
          <cell r="I1287">
            <v>0</v>
          </cell>
          <cell r="J1287" t="str">
            <v>台</v>
          </cell>
        </row>
        <row r="1288">
          <cell r="B1288" t="str">
            <v>VLC-SYN7</v>
          </cell>
          <cell r="C1288" t="str">
            <v>ﾚﾍﾞﾙｺﾝﾄﾛｰﾗ</v>
          </cell>
          <cell r="D1288">
            <v>116000</v>
          </cell>
          <cell r="E1288">
            <v>71900</v>
          </cell>
          <cell r="F1288">
            <v>0.7</v>
          </cell>
          <cell r="G1288" t="str">
            <v xml:space="preserve"> </v>
          </cell>
          <cell r="H1288">
            <v>36780</v>
          </cell>
          <cell r="I1288">
            <v>0</v>
          </cell>
          <cell r="J1288" t="str">
            <v>台</v>
          </cell>
        </row>
        <row r="1289">
          <cell r="B1289" t="str">
            <v>VLC-SYN8</v>
          </cell>
          <cell r="C1289" t="str">
            <v>ﾚﾍﾞﾙｺﾝﾄﾛｰﾗ</v>
          </cell>
          <cell r="D1289">
            <v>125000</v>
          </cell>
          <cell r="E1289">
            <v>77500</v>
          </cell>
          <cell r="F1289">
            <v>0.7</v>
          </cell>
          <cell r="G1289" t="str">
            <v xml:space="preserve"> </v>
          </cell>
          <cell r="H1289">
            <v>39645</v>
          </cell>
          <cell r="I1289">
            <v>0</v>
          </cell>
          <cell r="J1289" t="str">
            <v>台</v>
          </cell>
        </row>
        <row r="1290">
          <cell r="B1290" t="str">
            <v>CFM-7F</v>
          </cell>
          <cell r="C1290" t="str">
            <v>直列ﾕﾆｯﾄ(端末)</v>
          </cell>
          <cell r="D1290">
            <v>3200</v>
          </cell>
          <cell r="E1290">
            <v>1980</v>
          </cell>
          <cell r="F1290">
            <v>0.15</v>
          </cell>
          <cell r="G1290" t="str">
            <v>ｼｰﾙﾄﾞ型(ﾌｨﾙﾀ付)</v>
          </cell>
          <cell r="H1290">
            <v>857</v>
          </cell>
          <cell r="I1290">
            <v>0</v>
          </cell>
          <cell r="J1290" t="str">
            <v>個</v>
          </cell>
        </row>
        <row r="1291">
          <cell r="B1291" t="str">
            <v>CFM-7-7F</v>
          </cell>
          <cell r="C1291" t="str">
            <v>直列ﾕﾆｯﾄ(中間)</v>
          </cell>
          <cell r="D1291">
            <v>4300</v>
          </cell>
          <cell r="E1291">
            <v>2670</v>
          </cell>
          <cell r="F1291">
            <v>0.15</v>
          </cell>
          <cell r="G1291" t="str">
            <v>ｼｰﾙﾄﾞ型(ﾌｨﾙﾀ付)</v>
          </cell>
          <cell r="H1291">
            <v>914</v>
          </cell>
          <cell r="I1291">
            <v>0</v>
          </cell>
          <cell r="J1291" t="str">
            <v>個</v>
          </cell>
        </row>
        <row r="1292">
          <cell r="B1292" t="str">
            <v>40A-4.0M</v>
          </cell>
          <cell r="C1292" t="str">
            <v>U/Vﾏｽﾄ自立型4.0M</v>
          </cell>
          <cell r="D1292">
            <v>120000</v>
          </cell>
          <cell r="E1292">
            <v>90000</v>
          </cell>
          <cell r="F1292">
            <v>1.5</v>
          </cell>
          <cell r="H1292">
            <v>32260</v>
          </cell>
          <cell r="I1292">
            <v>0</v>
          </cell>
          <cell r="J1292" t="str">
            <v>式</v>
          </cell>
        </row>
        <row r="1293">
          <cell r="B1293" t="str">
            <v>50A-2.0M</v>
          </cell>
          <cell r="C1293" t="str">
            <v>BSｱﾝﾃﾅﾏｽﾄ側面型</v>
          </cell>
          <cell r="D1293">
            <v>100000</v>
          </cell>
          <cell r="E1293">
            <v>75000</v>
          </cell>
          <cell r="F1293">
            <v>1.8</v>
          </cell>
          <cell r="G1293" t="str">
            <v>特注品※</v>
          </cell>
          <cell r="H1293">
            <v>23500</v>
          </cell>
          <cell r="I1293">
            <v>0</v>
          </cell>
          <cell r="J1293" t="str">
            <v>式</v>
          </cell>
        </row>
        <row r="1294">
          <cell r="B1294" t="str">
            <v>DSA-595A</v>
          </cell>
          <cell r="C1294" t="str">
            <v>CSｺﾝﾊﾞｰﾀ</v>
          </cell>
          <cell r="D1294">
            <v>25000</v>
          </cell>
          <cell r="E1294">
            <v>18800</v>
          </cell>
          <cell r="F1294">
            <v>0.5</v>
          </cell>
          <cell r="G1294" t="str">
            <v>Lo=11.2GHz</v>
          </cell>
          <cell r="H1294">
            <v>3440</v>
          </cell>
          <cell r="I1294">
            <v>1</v>
          </cell>
          <cell r="J1294" t="str">
            <v>本</v>
          </cell>
        </row>
        <row r="1295">
          <cell r="B1295" t="str">
            <v>DSA-599A</v>
          </cell>
          <cell r="C1295" t="str">
            <v>CSｺﾝﾊﾞｰﾀ</v>
          </cell>
          <cell r="D1295">
            <v>25000</v>
          </cell>
          <cell r="E1295">
            <v>18800</v>
          </cell>
          <cell r="F1295">
            <v>0.5</v>
          </cell>
          <cell r="G1295" t="str">
            <v>Lo=10.678GHz</v>
          </cell>
          <cell r="H1295">
            <v>3440</v>
          </cell>
          <cell r="I1295">
            <v>1</v>
          </cell>
          <cell r="J1295" t="str">
            <v>本</v>
          </cell>
        </row>
        <row r="1296">
          <cell r="B1296" t="str">
            <v>FD-73S</v>
          </cell>
          <cell r="C1296" t="str">
            <v>3分配器</v>
          </cell>
          <cell r="D1296">
            <v>2200</v>
          </cell>
          <cell r="E1296">
            <v>1350</v>
          </cell>
          <cell r="F1296">
            <v>0.23</v>
          </cell>
          <cell r="H1296">
            <v>690</v>
          </cell>
          <cell r="I1296">
            <v>0</v>
          </cell>
          <cell r="J1296" t="str">
            <v>個</v>
          </cell>
        </row>
        <row r="1297">
          <cell r="B1297" t="str">
            <v>HCM-7B-B</v>
          </cell>
          <cell r="C1297" t="str">
            <v>CS/BS､UV/FM分波器</v>
          </cell>
          <cell r="D1297">
            <v>3000</v>
          </cell>
          <cell r="E1297">
            <v>1860</v>
          </cell>
          <cell r="F1297">
            <v>1.4999999999999999E-2</v>
          </cell>
          <cell r="H1297">
            <v>910</v>
          </cell>
          <cell r="I1297">
            <v>0</v>
          </cell>
          <cell r="J1297" t="str">
            <v>個</v>
          </cell>
        </row>
        <row r="1298">
          <cell r="B1298" t="str">
            <v>CSA-751:</v>
          </cell>
          <cell r="C1298" t="str">
            <v>CSｱﾝﾃﾅ(75cm) LNB含</v>
          </cell>
          <cell r="D1298">
            <v>104000</v>
          </cell>
          <cell r="E1298">
            <v>78100</v>
          </cell>
          <cell r="F1298">
            <v>3</v>
          </cell>
          <cell r="G1298" t="str">
            <v>OMT</v>
          </cell>
          <cell r="H1298">
            <v>38700</v>
          </cell>
          <cell r="I1298">
            <v>1</v>
          </cell>
          <cell r="J1298" t="str">
            <v>式</v>
          </cell>
        </row>
        <row r="1299">
          <cell r="B1299" t="str">
            <v>CSA-90:</v>
          </cell>
          <cell r="C1299" t="str">
            <v>CSｱﾝﾃﾅ(90cm) LNB含</v>
          </cell>
          <cell r="D1299">
            <v>153000</v>
          </cell>
          <cell r="E1299">
            <v>114900</v>
          </cell>
          <cell r="F1299">
            <v>3</v>
          </cell>
          <cell r="G1299" t="str">
            <v>OMT</v>
          </cell>
          <cell r="H1299">
            <v>57730</v>
          </cell>
          <cell r="I1299">
            <v>1</v>
          </cell>
          <cell r="J1299" t="str">
            <v>式</v>
          </cell>
        </row>
        <row r="1300">
          <cell r="B1300" t="str">
            <v>CSA-120:</v>
          </cell>
          <cell r="C1300" t="str">
            <v>CSｱﾝﾃﾅ(120cm) LNB含</v>
          </cell>
          <cell r="D1300">
            <v>203000</v>
          </cell>
          <cell r="E1300">
            <v>152400</v>
          </cell>
          <cell r="F1300">
            <v>3</v>
          </cell>
          <cell r="G1300" t="str">
            <v>OMT DSA-342含</v>
          </cell>
          <cell r="H1300">
            <v>78830</v>
          </cell>
          <cell r="I1300">
            <v>1</v>
          </cell>
          <cell r="J1300" t="str">
            <v>式</v>
          </cell>
        </row>
        <row r="1301">
          <cell r="B1301" t="str">
            <v>DSA-120:</v>
          </cell>
          <cell r="C1301" t="str">
            <v>BSｱﾝﾃﾅ(120cm)</v>
          </cell>
          <cell r="D1301">
            <v>170000</v>
          </cell>
          <cell r="E1301">
            <v>127500</v>
          </cell>
          <cell r="F1301">
            <v>2</v>
          </cell>
          <cell r="G1301" t="str">
            <v>DSA-342含</v>
          </cell>
          <cell r="H1301">
            <v>71500</v>
          </cell>
          <cell r="I1301">
            <v>1</v>
          </cell>
          <cell r="J1301" t="str">
            <v>式</v>
          </cell>
        </row>
        <row r="1302">
          <cell r="B1302" t="str">
            <v>CSA-1201:</v>
          </cell>
          <cell r="C1302" t="str">
            <v>CSｱﾝﾃﾅ(120cm) LNB含</v>
          </cell>
          <cell r="D1302">
            <v>413000</v>
          </cell>
          <cell r="E1302">
            <v>310400</v>
          </cell>
          <cell r="F1302">
            <v>3</v>
          </cell>
          <cell r="G1302" t="str">
            <v>耐風速80m/sec</v>
          </cell>
          <cell r="H1302">
            <v>166730</v>
          </cell>
          <cell r="I1302">
            <v>1</v>
          </cell>
          <cell r="J1302" t="str">
            <v>式</v>
          </cell>
        </row>
        <row r="1303">
          <cell r="B1303" t="str">
            <v>DSA-120H:</v>
          </cell>
          <cell r="C1303" t="str">
            <v>BSｱﾝﾃﾅ(120cm).DSA-343</v>
          </cell>
          <cell r="D1303">
            <v>370000</v>
          </cell>
          <cell r="E1303">
            <v>277500</v>
          </cell>
          <cell r="F1303">
            <v>2.5</v>
          </cell>
          <cell r="G1303" t="str">
            <v>耐風速80m/sec</v>
          </cell>
          <cell r="H1303">
            <v>151500</v>
          </cell>
          <cell r="I1303">
            <v>1</v>
          </cell>
          <cell r="J1303" t="str">
            <v>式</v>
          </cell>
        </row>
        <row r="1304">
          <cell r="B1304" t="str">
            <v>80A-4.0M</v>
          </cell>
          <cell r="C1304" t="str">
            <v>ｱﾝﾃﾅﾏｽﾄﾍﾞｰｽ</v>
          </cell>
          <cell r="D1304">
            <v>890000</v>
          </cell>
          <cell r="E1304">
            <v>668000</v>
          </cell>
          <cell r="F1304">
            <v>0.9</v>
          </cell>
          <cell r="G1304" t="str">
            <v>超高層ｱﾝﾃﾅ用</v>
          </cell>
          <cell r="H1304">
            <v>212800</v>
          </cell>
          <cell r="I1304">
            <v>0</v>
          </cell>
          <cell r="J1304" t="str">
            <v>式</v>
          </cell>
        </row>
        <row r="1305">
          <cell r="B1305" t="str">
            <v>400-80K</v>
          </cell>
          <cell r="C1305" t="str">
            <v>ｱﾝﾃﾅﾏｽﾄ側面型</v>
          </cell>
          <cell r="D1305">
            <v>180000</v>
          </cell>
          <cell r="E1305">
            <v>135000</v>
          </cell>
          <cell r="F1305">
            <v>0.9</v>
          </cell>
          <cell r="G1305" t="str">
            <v>超高層ｱﾝﾃﾅ用</v>
          </cell>
          <cell r="H1305">
            <v>41220</v>
          </cell>
          <cell r="I1305">
            <v>0</v>
          </cell>
          <cell r="J1305" t="str">
            <v>式</v>
          </cell>
        </row>
        <row r="1306">
          <cell r="B1306" t="str">
            <v>80A-4.0M-S</v>
          </cell>
          <cell r="C1306" t="str">
            <v>ｱﾝﾃﾅﾏｽﾄﾍﾞｰｽ(SUS)</v>
          </cell>
          <cell r="D1306">
            <v>1840000</v>
          </cell>
          <cell r="E1306">
            <v>1380000</v>
          </cell>
          <cell r="F1306">
            <v>0.9</v>
          </cell>
          <cell r="G1306" t="str">
            <v>超高層ｱﾝﾃﾅ用</v>
          </cell>
          <cell r="H1306">
            <v>440000</v>
          </cell>
          <cell r="I1306">
            <v>0</v>
          </cell>
          <cell r="J1306" t="str">
            <v>式</v>
          </cell>
        </row>
        <row r="1307">
          <cell r="B1307" t="str">
            <v>400-80K-S</v>
          </cell>
          <cell r="C1307" t="str">
            <v>ｱﾝﾃﾅﾏｽﾄ側面型(SUS)</v>
          </cell>
          <cell r="D1307">
            <v>640000</v>
          </cell>
          <cell r="E1307">
            <v>480000</v>
          </cell>
          <cell r="F1307">
            <v>0.9</v>
          </cell>
          <cell r="G1307" t="str">
            <v>超高層ｱﾝﾃﾅ用</v>
          </cell>
          <cell r="H1307">
            <v>152800</v>
          </cell>
          <cell r="I1307">
            <v>0</v>
          </cell>
          <cell r="J1307" t="str">
            <v>式</v>
          </cell>
        </row>
        <row r="1308">
          <cell r="B1308" t="str">
            <v>MHB-101BS</v>
          </cell>
          <cell r="C1308" t="str">
            <v>自立形ﾏｽﾄﾍﾞｰｽ(SUS)</v>
          </cell>
          <cell r="D1308">
            <v>1240000</v>
          </cell>
          <cell r="E1308">
            <v>930000</v>
          </cell>
          <cell r="F1308">
            <v>0.9</v>
          </cell>
          <cell r="G1308" t="str">
            <v>※</v>
          </cell>
          <cell r="H1308">
            <v>296000</v>
          </cell>
          <cell r="I1308">
            <v>1</v>
          </cell>
          <cell r="J1308" t="str">
            <v>基</v>
          </cell>
        </row>
        <row r="1309">
          <cell r="B1309" t="str">
            <v>CSA-755D:</v>
          </cell>
          <cell r="C1309" t="str">
            <v>CSｱﾝﾃﾅ(75cm) LNB含</v>
          </cell>
          <cell r="D1309">
            <v>185000</v>
          </cell>
          <cell r="E1309">
            <v>139000</v>
          </cell>
          <cell r="F1309">
            <v>3</v>
          </cell>
          <cell r="G1309" t="str">
            <v>ｽｶｲﾊﾟ-ﾌｪｸｱﾝﾃﾅ</v>
          </cell>
          <cell r="H1309">
            <v>49180</v>
          </cell>
          <cell r="I1309">
            <v>1</v>
          </cell>
          <cell r="J1309" t="str">
            <v>式</v>
          </cell>
        </row>
        <row r="1310">
          <cell r="B1310" t="str">
            <v>DBC-202.</v>
          </cell>
          <cell r="C1310" t="str">
            <v>CSﾌﾞﾛｯｸｺﾝﾊﾞｰﾀ(支給品)</v>
          </cell>
          <cell r="D1310">
            <v>0</v>
          </cell>
          <cell r="E1310">
            <v>0</v>
          </cell>
          <cell r="F1310">
            <v>1</v>
          </cell>
          <cell r="G1310" t="str">
            <v>(拡張ﾁｬﾝﾈﾙ用)※</v>
          </cell>
          <cell r="H1310">
            <v>0</v>
          </cell>
          <cell r="I1310">
            <v>0</v>
          </cell>
          <cell r="J1310" t="str">
            <v>台</v>
          </cell>
        </row>
        <row r="1311">
          <cell r="B1311" t="str">
            <v>CSA-452</v>
          </cell>
          <cell r="C1311" t="str">
            <v>CSｱﾝﾃﾅ(45cm形)</v>
          </cell>
          <cell r="D1311">
            <v>35000</v>
          </cell>
          <cell r="E1311">
            <v>26300</v>
          </cell>
          <cell r="F1311">
            <v>1.7</v>
          </cell>
          <cell r="G1311" t="str">
            <v>2出力</v>
          </cell>
          <cell r="H1311">
            <v>7430</v>
          </cell>
          <cell r="I1311">
            <v>1</v>
          </cell>
          <cell r="J1311" t="str">
            <v>本</v>
          </cell>
        </row>
        <row r="1312">
          <cell r="B1312" t="str">
            <v>CSA-508W4N</v>
          </cell>
          <cell r="C1312" t="str">
            <v>CSﾃﾞｭｱﾙﾋﾞｰﾑｱﾝﾃﾅ(50cm)</v>
          </cell>
          <cell r="D1312">
            <v>46000</v>
          </cell>
          <cell r="E1312">
            <v>34500</v>
          </cell>
          <cell r="F1312">
            <v>1.7</v>
          </cell>
          <cell r="G1312" t="str">
            <v>4出力Lo=10.678GHz</v>
          </cell>
          <cell r="H1312">
            <v>17500</v>
          </cell>
          <cell r="I1312">
            <v>1</v>
          </cell>
          <cell r="J1312" t="str">
            <v>本</v>
          </cell>
        </row>
        <row r="1313">
          <cell r="B1313" t="str">
            <v>CSR-742</v>
          </cell>
          <cell r="C1313" t="str">
            <v>衛星信号切換器</v>
          </cell>
          <cell r="D1313">
            <v>18500</v>
          </cell>
          <cell r="E1313">
            <v>11500</v>
          </cell>
          <cell r="F1313">
            <v>0.23</v>
          </cell>
          <cell r="G1313" t="str">
            <v>BS･UV混合回路付</v>
          </cell>
          <cell r="H1313">
            <v>8000</v>
          </cell>
          <cell r="I1313">
            <v>0</v>
          </cell>
          <cell r="J1313" t="str">
            <v>個</v>
          </cell>
        </row>
        <row r="1314">
          <cell r="B1314" t="str">
            <v>CSA-755D</v>
          </cell>
          <cell r="C1314" t="str">
            <v>CSﾃﾞｭｱﾙﾋﾞｰﾑｱﾝﾃﾅ(75cm)</v>
          </cell>
          <cell r="D1314">
            <v>85000</v>
          </cell>
          <cell r="E1314">
            <v>63800</v>
          </cell>
          <cell r="F1314">
            <v>1.7</v>
          </cell>
          <cell r="G1314" t="str">
            <v>4出力Lo=10.678GHz</v>
          </cell>
          <cell r="H1314">
            <v>27002</v>
          </cell>
          <cell r="I1314">
            <v>1</v>
          </cell>
          <cell r="J1314" t="str">
            <v>本</v>
          </cell>
        </row>
        <row r="1315">
          <cell r="B1315" t="str">
            <v>DIR-40</v>
          </cell>
          <cell r="C1315" t="str">
            <v>CSﾃﾞｼﾞﾀﾙﾁｭｰﾅ</v>
          </cell>
          <cell r="D1315">
            <v>0</v>
          </cell>
          <cell r="E1315">
            <v>0</v>
          </cell>
          <cell r="F1315">
            <v>1</v>
          </cell>
          <cell r="G1315" t="str">
            <v>ｽｶｲﾊﾟｰﾌｪｸTV!用</v>
          </cell>
          <cell r="H1315">
            <v>16400</v>
          </cell>
          <cell r="I1315">
            <v>1</v>
          </cell>
          <cell r="J1315" t="str">
            <v>台</v>
          </cell>
        </row>
        <row r="1316">
          <cell r="B1316" t="str">
            <v>SR-72CA</v>
          </cell>
          <cell r="C1316" t="str">
            <v>CATV/地上波切換器</v>
          </cell>
          <cell r="D1316">
            <v>45000</v>
          </cell>
          <cell r="E1316">
            <v>27900</v>
          </cell>
          <cell r="F1316">
            <v>0.23</v>
          </cell>
          <cell r="G1316" t="str">
            <v>自動切換</v>
          </cell>
          <cell r="I1316">
            <v>0</v>
          </cell>
          <cell r="J1316" t="str">
            <v>台</v>
          </cell>
        </row>
        <row r="1317">
          <cell r="B1317" t="str">
            <v>HPD-74</v>
          </cell>
          <cell r="C1317" t="str">
            <v>４分配器</v>
          </cell>
          <cell r="D1317">
            <v>8700</v>
          </cell>
          <cell r="E1317">
            <v>5400</v>
          </cell>
          <cell r="F1317">
            <v>0.23</v>
          </cell>
          <cell r="G1317" t="str">
            <v>ﾌｨﾙﾀｰ内臓</v>
          </cell>
          <cell r="H1317">
            <v>3020</v>
          </cell>
          <cell r="I1317">
            <v>0</v>
          </cell>
          <cell r="J1317" t="str">
            <v>個</v>
          </cell>
        </row>
        <row r="1318">
          <cell r="B1318" t="str">
            <v>HPM-77-7</v>
          </cell>
          <cell r="C1318" t="str">
            <v>直列ﾕﾆｯﾄ</v>
          </cell>
          <cell r="D1318">
            <v>8100</v>
          </cell>
          <cell r="E1318">
            <v>5000</v>
          </cell>
          <cell r="F1318">
            <v>0.15</v>
          </cell>
          <cell r="G1318" t="str">
            <v>ﾌｨﾙﾀｰ内臓ｽｲｯﾁ付</v>
          </cell>
          <cell r="H1318">
            <v>2800</v>
          </cell>
          <cell r="I1318">
            <v>0</v>
          </cell>
          <cell r="J1318" t="str">
            <v>個</v>
          </cell>
        </row>
        <row r="1319">
          <cell r="B1319" t="str">
            <v>HPM-77</v>
          </cell>
          <cell r="C1319" t="str">
            <v>壁面ﾃﾚﾋﾞ端子</v>
          </cell>
          <cell r="D1319">
            <v>6450</v>
          </cell>
          <cell r="E1319">
            <v>4000</v>
          </cell>
          <cell r="F1319">
            <v>0.15</v>
          </cell>
          <cell r="G1319" t="str">
            <v>ﾌｨﾙﾀｰ内臓ｽｲｯﾁ付</v>
          </cell>
          <cell r="H1319">
            <v>2240</v>
          </cell>
          <cell r="I1319">
            <v>0</v>
          </cell>
          <cell r="J1319" t="str">
            <v>個</v>
          </cell>
        </row>
        <row r="1320">
          <cell r="B1320" t="str">
            <v>YWS-806</v>
          </cell>
          <cell r="C1320" t="str">
            <v>CS･BS･770MHz帯ﾌﾞｰｽﾀ</v>
          </cell>
          <cell r="D1320">
            <v>250000</v>
          </cell>
          <cell r="E1320">
            <v>155000</v>
          </cell>
          <cell r="F1320">
            <v>0.7</v>
          </cell>
          <cell r="G1320" t="str">
            <v>35dB</v>
          </cell>
          <cell r="H1320">
            <v>46900</v>
          </cell>
          <cell r="I1320">
            <v>0</v>
          </cell>
          <cell r="J1320" t="str">
            <v>台</v>
          </cell>
        </row>
        <row r="1321">
          <cell r="B1321" t="str">
            <v>NCM-7-7N</v>
          </cell>
          <cell r="C1321" t="str">
            <v>直列ﾕﾆｯﾄ(中間用)</v>
          </cell>
          <cell r="D1321">
            <v>3150</v>
          </cell>
          <cell r="E1321">
            <v>1950</v>
          </cell>
          <cell r="F1321">
            <v>0.15</v>
          </cell>
          <cell r="G1321" t="str">
            <v>ﾆｭｰｺｽﾓﾜｲﾄﾞ用</v>
          </cell>
          <cell r="H1321">
            <v>826</v>
          </cell>
          <cell r="I1321">
            <v>0</v>
          </cell>
          <cell r="J1321" t="str">
            <v>個</v>
          </cell>
        </row>
        <row r="1322">
          <cell r="B1322" t="str">
            <v>NCM-7-RN</v>
          </cell>
          <cell r="C1322" t="str">
            <v>直列ﾕﾆｯﾄ(端末用)</v>
          </cell>
          <cell r="D1322">
            <v>3150</v>
          </cell>
          <cell r="E1322">
            <v>1950</v>
          </cell>
          <cell r="F1322">
            <v>0.15</v>
          </cell>
          <cell r="G1322" t="str">
            <v>ﾆｭｰｺｽﾓﾜｲﾄﾞ用</v>
          </cell>
          <cell r="H1322">
            <v>643</v>
          </cell>
          <cell r="I1322">
            <v>0</v>
          </cell>
          <cell r="J1322" t="str">
            <v>個</v>
          </cell>
        </row>
        <row r="1323">
          <cell r="B1323" t="str">
            <v>NCM-7LN</v>
          </cell>
          <cell r="C1323" t="str">
            <v>壁面ﾃﾚﾋﾞ端子</v>
          </cell>
          <cell r="D1323">
            <v>2150</v>
          </cell>
          <cell r="E1323">
            <v>1350</v>
          </cell>
          <cell r="F1323">
            <v>0.15</v>
          </cell>
          <cell r="G1323" t="str">
            <v>ﾆｭｰｺｽﾓﾜｲﾄﾞ用</v>
          </cell>
          <cell r="H1323">
            <v>623</v>
          </cell>
          <cell r="I1323">
            <v>0</v>
          </cell>
          <cell r="J1323" t="str">
            <v>個</v>
          </cell>
        </row>
        <row r="1324">
          <cell r="B1324" t="str">
            <v>NCM-77N</v>
          </cell>
          <cell r="C1324" t="str">
            <v>壁面ﾃﾚﾋﾞ端子</v>
          </cell>
          <cell r="D1324">
            <v>3450</v>
          </cell>
          <cell r="E1324">
            <v>2150</v>
          </cell>
          <cell r="F1324">
            <v>0.15</v>
          </cell>
          <cell r="G1324" t="str">
            <v>ﾆｭｰｺｽﾓﾜｲﾄﾞ用</v>
          </cell>
          <cell r="H1324">
            <v>890</v>
          </cell>
          <cell r="I1324">
            <v>0</v>
          </cell>
          <cell r="J1324" t="str">
            <v>個</v>
          </cell>
        </row>
        <row r="1325">
          <cell r="B1325" t="str">
            <v>NCM-7N</v>
          </cell>
          <cell r="C1325" t="str">
            <v>壁面ﾃﾚﾋﾞ端子</v>
          </cell>
          <cell r="D1325">
            <v>2150</v>
          </cell>
          <cell r="E1325">
            <v>1350</v>
          </cell>
          <cell r="F1325">
            <v>0.15</v>
          </cell>
          <cell r="G1325" t="str">
            <v>ﾆｭｰｺｽﾓﾜｲﾄﾞ用</v>
          </cell>
          <cell r="H1325">
            <v>623</v>
          </cell>
          <cell r="I1325">
            <v>0</v>
          </cell>
          <cell r="J1325" t="str">
            <v>個</v>
          </cell>
        </row>
        <row r="1326">
          <cell r="B1326" t="str">
            <v>NCM-77-7N</v>
          </cell>
          <cell r="C1326" t="str">
            <v>直列ﾕﾆｯﾄ(中間用)</v>
          </cell>
          <cell r="D1326">
            <v>4300</v>
          </cell>
          <cell r="E1326">
            <v>2650</v>
          </cell>
          <cell r="F1326">
            <v>0.15</v>
          </cell>
          <cell r="G1326" t="str">
            <v>ﾆｭｰｺｽﾓﾜｲﾄﾞ用</v>
          </cell>
          <cell r="H1326">
            <v>1036</v>
          </cell>
          <cell r="I1326">
            <v>0</v>
          </cell>
          <cell r="J1326" t="str">
            <v>個</v>
          </cell>
        </row>
        <row r="1327">
          <cell r="B1327" t="str">
            <v>NCM-77-RN</v>
          </cell>
          <cell r="C1327" t="str">
            <v>直列ﾕﾆｯﾄ(端末用)</v>
          </cell>
          <cell r="D1327">
            <v>4300</v>
          </cell>
          <cell r="E1327">
            <v>2650</v>
          </cell>
          <cell r="F1327">
            <v>0.15</v>
          </cell>
          <cell r="G1327" t="str">
            <v>ﾆｭｰｺｽﾓﾜｲﾄﾞ用</v>
          </cell>
          <cell r="H1327">
            <v>846</v>
          </cell>
          <cell r="I1327">
            <v>0</v>
          </cell>
          <cell r="J1327" t="str">
            <v>個</v>
          </cell>
        </row>
        <row r="1328">
          <cell r="B1328" t="str">
            <v>NCM-77LN</v>
          </cell>
          <cell r="C1328" t="str">
            <v>壁面ﾃﾚﾋﾞ端子</v>
          </cell>
          <cell r="D1328">
            <v>3450</v>
          </cell>
          <cell r="E1328">
            <v>2150</v>
          </cell>
          <cell r="F1328">
            <v>0.15</v>
          </cell>
          <cell r="G1328" t="str">
            <v>ﾆｭｰｺｽﾓﾜｲﾄﾞ用</v>
          </cell>
          <cell r="H1328">
            <v>996</v>
          </cell>
          <cell r="I1328">
            <v>0</v>
          </cell>
          <cell r="J1328" t="str">
            <v>個</v>
          </cell>
        </row>
        <row r="1329">
          <cell r="B1329" t="str">
            <v>CC-1B</v>
          </cell>
          <cell r="C1329" t="str">
            <v>１分岐器</v>
          </cell>
          <cell r="D1329">
            <v>4500</v>
          </cell>
          <cell r="E1329">
            <v>2790</v>
          </cell>
          <cell r="F1329">
            <v>0.23</v>
          </cell>
          <cell r="G1329" t="str">
            <v>CS-C1</v>
          </cell>
          <cell r="H1329">
            <v>833</v>
          </cell>
          <cell r="I1329">
            <v>0</v>
          </cell>
          <cell r="J1329" t="str">
            <v>個</v>
          </cell>
        </row>
        <row r="1330">
          <cell r="B1330" t="str">
            <v>YWS-805</v>
          </cell>
          <cell r="C1330" t="str">
            <v>CS･BS･770MHz帯ﾌﾞｰｽﾀ</v>
          </cell>
          <cell r="D1330">
            <v>150000</v>
          </cell>
          <cell r="E1330">
            <v>93000</v>
          </cell>
          <cell r="F1330">
            <v>0.7</v>
          </cell>
          <cell r="H1330">
            <v>33000</v>
          </cell>
          <cell r="I1330">
            <v>0</v>
          </cell>
          <cell r="J1330" t="str">
            <v>台</v>
          </cell>
        </row>
        <row r="1331">
          <cell r="B1331" t="str">
            <v>SCT-GK3L</v>
          </cell>
          <cell r="C1331" t="str">
            <v>超高層位相(Lo)</v>
          </cell>
          <cell r="D1331">
            <v>2450000</v>
          </cell>
          <cell r="E1331">
            <v>0</v>
          </cell>
          <cell r="F1331">
            <v>12</v>
          </cell>
          <cell r="G1331" t="str">
            <v>東芝製</v>
          </cell>
          <cell r="H1331">
            <v>606370</v>
          </cell>
          <cell r="I1331">
            <v>0</v>
          </cell>
          <cell r="J1331" t="str">
            <v>本</v>
          </cell>
        </row>
        <row r="1332">
          <cell r="B1332" t="str">
            <v>SCT-GK8H</v>
          </cell>
          <cell r="C1332" t="str">
            <v>超高層位相(Hi)</v>
          </cell>
          <cell r="D1332">
            <v>2800000</v>
          </cell>
          <cell r="E1332">
            <v>0</v>
          </cell>
          <cell r="F1332">
            <v>12</v>
          </cell>
          <cell r="G1332" t="str">
            <v>東芝製</v>
          </cell>
          <cell r="H1332">
            <v>705600</v>
          </cell>
          <cell r="I1332">
            <v>0</v>
          </cell>
          <cell r="J1332" t="str">
            <v>本</v>
          </cell>
        </row>
        <row r="1333">
          <cell r="B1333" t="str">
            <v>CFM-7L</v>
          </cell>
          <cell r="C1333" t="str">
            <v>直列ﾕﾆｯﾄ(端末)</v>
          </cell>
          <cell r="D1333">
            <v>1150</v>
          </cell>
          <cell r="E1333">
            <v>715</v>
          </cell>
          <cell r="F1333">
            <v>0.15</v>
          </cell>
          <cell r="G1333" t="str">
            <v>ｼｰﾙﾄﾞ型</v>
          </cell>
          <cell r="H1333">
            <v>330</v>
          </cell>
          <cell r="I1333">
            <v>0</v>
          </cell>
          <cell r="J1333" t="str">
            <v>個</v>
          </cell>
        </row>
        <row r="1334">
          <cell r="B1334" t="str">
            <v>YCW-801</v>
          </cell>
          <cell r="C1334" t="str">
            <v>770MHz帯ﾌﾞｰｽﾀ</v>
          </cell>
          <cell r="D1334">
            <v>68000</v>
          </cell>
          <cell r="E1334">
            <v>42200</v>
          </cell>
          <cell r="F1334">
            <v>0.7</v>
          </cell>
          <cell r="G1334" t="str">
            <v>30dB</v>
          </cell>
          <cell r="I1334">
            <v>0</v>
          </cell>
          <cell r="J1334" t="str">
            <v>台</v>
          </cell>
        </row>
        <row r="1335">
          <cell r="B1335" t="str">
            <v>PCM-77L</v>
          </cell>
          <cell r="C1335" t="str">
            <v>壁面ﾃﾚﾋﾞ端子</v>
          </cell>
          <cell r="D1335">
            <v>4700</v>
          </cell>
          <cell r="E1335">
            <v>2910</v>
          </cell>
          <cell r="F1335">
            <v>0.25</v>
          </cell>
          <cell r="G1335" t="str">
            <v>２入力２端子型</v>
          </cell>
          <cell r="H1335">
            <v>1350</v>
          </cell>
          <cell r="I1335">
            <v>0</v>
          </cell>
          <cell r="J1335" t="str">
            <v>個</v>
          </cell>
        </row>
        <row r="1336">
          <cell r="B1336" t="str">
            <v>HPM-77N</v>
          </cell>
          <cell r="C1336" t="str">
            <v>壁面ﾃﾚﾋﾞ端子</v>
          </cell>
          <cell r="D1336">
            <v>8000</v>
          </cell>
          <cell r="F1336">
            <v>0.15</v>
          </cell>
          <cell r="G1336" t="str">
            <v>ﾌｨﾙﾀｰ内臓ｽｲｯﾁ付(2端子)</v>
          </cell>
          <cell r="H1336">
            <v>1930</v>
          </cell>
          <cell r="I1336">
            <v>0</v>
          </cell>
          <cell r="J1336" t="str">
            <v>個</v>
          </cell>
        </row>
        <row r="1337">
          <cell r="B1337" t="str">
            <v>YWS-806T</v>
          </cell>
          <cell r="C1337" t="str">
            <v>CS･BS･770MHz帯ﾌﾞｰｽﾀ</v>
          </cell>
          <cell r="E1337">
            <v>87500</v>
          </cell>
          <cell r="F1337">
            <v>0.7</v>
          </cell>
          <cell r="H1337">
            <v>38000</v>
          </cell>
          <cell r="I1337">
            <v>0</v>
          </cell>
          <cell r="J1337" t="str">
            <v>台</v>
          </cell>
        </row>
        <row r="1338">
          <cell r="B1338" t="str">
            <v>HPM-77-7N</v>
          </cell>
          <cell r="C1338" t="str">
            <v>直列ﾕﾆｯﾄ(中間用)</v>
          </cell>
          <cell r="D1338">
            <v>9000</v>
          </cell>
          <cell r="E1338">
            <v>5580</v>
          </cell>
          <cell r="F1338">
            <v>0.2</v>
          </cell>
          <cell r="G1338" t="str">
            <v>ﾌｨﾙﾀｰ内臓ｽｲｯﾁ付(2端子)</v>
          </cell>
          <cell r="H1338">
            <v>2090</v>
          </cell>
          <cell r="I1338">
            <v>0</v>
          </cell>
          <cell r="J1338" t="str">
            <v>個</v>
          </cell>
        </row>
        <row r="1339">
          <cell r="B1339" t="str">
            <v>HPM-7-7N</v>
          </cell>
          <cell r="C1339" t="str">
            <v>直列ﾕﾆｯﾄ(中間用)</v>
          </cell>
          <cell r="D1339">
            <v>7500</v>
          </cell>
          <cell r="F1339">
            <v>0.15</v>
          </cell>
          <cell r="G1339" t="str">
            <v>ﾌｨﾙﾀｰ内臓ｽｲｯﾁ付(1端子)</v>
          </cell>
          <cell r="H1339">
            <v>1760</v>
          </cell>
          <cell r="I1339">
            <v>0</v>
          </cell>
          <cell r="J1339" t="str">
            <v>個</v>
          </cell>
        </row>
        <row r="1340">
          <cell r="B1340" t="str">
            <v>HPM-7N</v>
          </cell>
          <cell r="C1340" t="str">
            <v>壁面ﾃﾚﾋﾞ端子</v>
          </cell>
          <cell r="D1340">
            <v>6000</v>
          </cell>
          <cell r="F1340">
            <v>0.15</v>
          </cell>
          <cell r="G1340" t="str">
            <v>ﾌｨﾙﾀｰ内臓ｽｲｯﾁ付(1端子)</v>
          </cell>
          <cell r="H1340">
            <v>1650</v>
          </cell>
          <cell r="I1340">
            <v>0</v>
          </cell>
          <cell r="J1340" t="str">
            <v>個</v>
          </cell>
        </row>
        <row r="1341">
          <cell r="B1341" t="str">
            <v>EGG-7D2</v>
          </cell>
          <cell r="C1341" t="str">
            <v>ﾀﾞｳﾝｺﾝﾊﾞｰﾀ</v>
          </cell>
          <cell r="D1341">
            <v>0</v>
          </cell>
          <cell r="E1341">
            <v>0</v>
          </cell>
          <cell r="F1341">
            <v>3</v>
          </cell>
          <cell r="G1341" t="str">
            <v>関電工製</v>
          </cell>
          <cell r="H1341">
            <v>75000</v>
          </cell>
          <cell r="I1341">
            <v>0</v>
          </cell>
          <cell r="J1341" t="str">
            <v>台</v>
          </cell>
        </row>
        <row r="1342">
          <cell r="B1342" t="str">
            <v>EGG-7A2T</v>
          </cell>
          <cell r="C1342" t="str">
            <v>増幅器</v>
          </cell>
          <cell r="D1342">
            <v>0</v>
          </cell>
          <cell r="E1342">
            <v>0</v>
          </cell>
          <cell r="F1342">
            <v>3</v>
          </cell>
          <cell r="G1342" t="str">
            <v>関電工製</v>
          </cell>
          <cell r="H1342">
            <v>68000</v>
          </cell>
          <cell r="I1342">
            <v>0</v>
          </cell>
          <cell r="J1342" t="str">
            <v>台</v>
          </cell>
        </row>
        <row r="1343">
          <cell r="B1343" t="str">
            <v>BEF8-EGG821/866</v>
          </cell>
          <cell r="C1343" t="str">
            <v>ﾊﾞﾝﾄﾞｴﾘﾐﾈｰﾀｰ</v>
          </cell>
          <cell r="D1343">
            <v>0</v>
          </cell>
          <cell r="E1343">
            <v>0</v>
          </cell>
          <cell r="F1343">
            <v>1</v>
          </cell>
          <cell r="G1343" t="str">
            <v>関電工製</v>
          </cell>
          <cell r="H1343">
            <v>9500</v>
          </cell>
          <cell r="I1343">
            <v>0</v>
          </cell>
          <cell r="J1343" t="str">
            <v>台</v>
          </cell>
        </row>
      </sheetData>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明細書"/>
      <sheetName val="会社名"/>
      <sheetName val="①～⑥請求書＆使用コード表"/>
      <sheetName val="data"/>
      <sheetName val="⑦誘導員内訳"/>
      <sheetName val="⑧⑨未消化ﾎﾟｲﾝﾄ"/>
      <sheetName val="カスト2"/>
      <sheetName val="再接続費用の算出用ｼｰﾄ"/>
      <sheetName val="CUST2"/>
    </sheetNames>
    <sheetDataSet>
      <sheetData sheetId="0"/>
      <sheetData sheetId="1"/>
      <sheetData sheetId="2"/>
      <sheetData sheetId="3">
        <row r="122">
          <cell r="D122">
            <v>1</v>
          </cell>
        </row>
        <row r="123">
          <cell r="D123">
            <v>2</v>
          </cell>
        </row>
        <row r="124">
          <cell r="D124">
            <v>3</v>
          </cell>
        </row>
        <row r="125">
          <cell r="D125">
            <v>4</v>
          </cell>
        </row>
        <row r="126">
          <cell r="D126">
            <v>5</v>
          </cell>
        </row>
        <row r="127">
          <cell r="D127">
            <v>6</v>
          </cell>
        </row>
        <row r="128">
          <cell r="D128">
            <v>7</v>
          </cell>
        </row>
        <row r="129">
          <cell r="D129">
            <v>8</v>
          </cell>
        </row>
        <row r="130">
          <cell r="D130">
            <v>9</v>
          </cell>
        </row>
        <row r="131">
          <cell r="D131">
            <v>10</v>
          </cell>
        </row>
        <row r="132">
          <cell r="D132">
            <v>11</v>
          </cell>
        </row>
        <row r="133">
          <cell r="D133">
            <v>12</v>
          </cell>
        </row>
        <row r="134">
          <cell r="D134">
            <v>13</v>
          </cell>
        </row>
        <row r="135">
          <cell r="D135">
            <v>14</v>
          </cell>
        </row>
        <row r="136">
          <cell r="D136">
            <v>15</v>
          </cell>
        </row>
        <row r="137">
          <cell r="D137">
            <v>16</v>
          </cell>
        </row>
        <row r="138">
          <cell r="D138">
            <v>17</v>
          </cell>
        </row>
        <row r="139">
          <cell r="D139">
            <v>18</v>
          </cell>
        </row>
        <row r="140">
          <cell r="D140">
            <v>19</v>
          </cell>
        </row>
        <row r="141">
          <cell r="D141">
            <v>20</v>
          </cell>
        </row>
        <row r="142">
          <cell r="D142">
            <v>21</v>
          </cell>
        </row>
        <row r="143">
          <cell r="D143">
            <v>22</v>
          </cell>
        </row>
        <row r="144">
          <cell r="D144">
            <v>23</v>
          </cell>
        </row>
        <row r="145">
          <cell r="D145">
            <v>24</v>
          </cell>
        </row>
        <row r="146">
          <cell r="D146">
            <v>25</v>
          </cell>
        </row>
        <row r="147">
          <cell r="D147">
            <v>26</v>
          </cell>
        </row>
        <row r="148">
          <cell r="D148">
            <v>27</v>
          </cell>
        </row>
        <row r="149">
          <cell r="D149">
            <v>28</v>
          </cell>
        </row>
        <row r="150">
          <cell r="D150">
            <v>29</v>
          </cell>
        </row>
        <row r="151">
          <cell r="D151">
            <v>30</v>
          </cell>
        </row>
        <row r="152">
          <cell r="D152">
            <v>31</v>
          </cell>
        </row>
        <row r="153">
          <cell r="D153">
            <v>32</v>
          </cell>
        </row>
        <row r="154">
          <cell r="D154">
            <v>33</v>
          </cell>
        </row>
        <row r="155">
          <cell r="D155">
            <v>34</v>
          </cell>
        </row>
        <row r="156">
          <cell r="D156">
            <v>35</v>
          </cell>
        </row>
        <row r="157">
          <cell r="D157">
            <v>36</v>
          </cell>
        </row>
        <row r="158">
          <cell r="D158">
            <v>37</v>
          </cell>
        </row>
        <row r="159">
          <cell r="D159">
            <v>38</v>
          </cell>
        </row>
        <row r="160">
          <cell r="D160">
            <v>39</v>
          </cell>
        </row>
        <row r="161">
          <cell r="D161">
            <v>40</v>
          </cell>
        </row>
        <row r="162">
          <cell r="D162">
            <v>41</v>
          </cell>
        </row>
        <row r="163">
          <cell r="D163">
            <v>42</v>
          </cell>
        </row>
        <row r="164">
          <cell r="D164">
            <v>43</v>
          </cell>
        </row>
        <row r="165">
          <cell r="D165">
            <v>44</v>
          </cell>
        </row>
        <row r="166">
          <cell r="D166">
            <v>45</v>
          </cell>
        </row>
        <row r="167">
          <cell r="D167">
            <v>46</v>
          </cell>
        </row>
        <row r="168">
          <cell r="D168">
            <v>47</v>
          </cell>
        </row>
        <row r="169">
          <cell r="D169">
            <v>48</v>
          </cell>
        </row>
        <row r="170">
          <cell r="D170">
            <v>49</v>
          </cell>
        </row>
        <row r="171">
          <cell r="D171">
            <v>50</v>
          </cell>
        </row>
        <row r="172">
          <cell r="D172">
            <v>51</v>
          </cell>
        </row>
        <row r="173">
          <cell r="D173">
            <v>52</v>
          </cell>
        </row>
        <row r="174">
          <cell r="D174">
            <v>53</v>
          </cell>
        </row>
        <row r="175">
          <cell r="D175">
            <v>54</v>
          </cell>
        </row>
        <row r="176">
          <cell r="D176">
            <v>55</v>
          </cell>
        </row>
        <row r="177">
          <cell r="D177">
            <v>56</v>
          </cell>
        </row>
        <row r="178">
          <cell r="D178">
            <v>57</v>
          </cell>
        </row>
        <row r="179">
          <cell r="D179">
            <v>58</v>
          </cell>
        </row>
        <row r="180">
          <cell r="D180">
            <v>59</v>
          </cell>
        </row>
        <row r="181">
          <cell r="D181">
            <v>60</v>
          </cell>
        </row>
        <row r="182">
          <cell r="D182">
            <v>61</v>
          </cell>
        </row>
        <row r="183">
          <cell r="D183">
            <v>62</v>
          </cell>
        </row>
        <row r="184">
          <cell r="D184">
            <v>63</v>
          </cell>
        </row>
        <row r="185">
          <cell r="D185">
            <v>64</v>
          </cell>
        </row>
        <row r="186">
          <cell r="D186">
            <v>65</v>
          </cell>
        </row>
        <row r="187">
          <cell r="D187">
            <v>66</v>
          </cell>
        </row>
        <row r="188">
          <cell r="D188">
            <v>67</v>
          </cell>
        </row>
        <row r="189">
          <cell r="D189">
            <v>68</v>
          </cell>
        </row>
        <row r="190">
          <cell r="D190">
            <v>69</v>
          </cell>
        </row>
        <row r="191">
          <cell r="D191">
            <v>70</v>
          </cell>
        </row>
        <row r="192">
          <cell r="D192">
            <v>71</v>
          </cell>
        </row>
        <row r="193">
          <cell r="D193">
            <v>72</v>
          </cell>
        </row>
        <row r="194">
          <cell r="D194">
            <v>73</v>
          </cell>
        </row>
        <row r="195">
          <cell r="D195">
            <v>74</v>
          </cell>
        </row>
        <row r="196">
          <cell r="D196">
            <v>75</v>
          </cell>
        </row>
        <row r="197">
          <cell r="D197">
            <v>76</v>
          </cell>
        </row>
        <row r="198">
          <cell r="D198">
            <v>77</v>
          </cell>
        </row>
        <row r="199">
          <cell r="D199">
            <v>78</v>
          </cell>
        </row>
        <row r="200">
          <cell r="D200">
            <v>79</v>
          </cell>
        </row>
        <row r="201">
          <cell r="D201">
            <v>80</v>
          </cell>
        </row>
        <row r="202">
          <cell r="D202">
            <v>81</v>
          </cell>
        </row>
        <row r="203">
          <cell r="D203">
            <v>82</v>
          </cell>
        </row>
        <row r="204">
          <cell r="D204">
            <v>83</v>
          </cell>
        </row>
        <row r="205">
          <cell r="D205">
            <v>84</v>
          </cell>
        </row>
        <row r="206">
          <cell r="D206">
            <v>85</v>
          </cell>
        </row>
        <row r="207">
          <cell r="D207">
            <v>86</v>
          </cell>
        </row>
        <row r="208">
          <cell r="D208">
            <v>87</v>
          </cell>
        </row>
        <row r="209">
          <cell r="D209">
            <v>88</v>
          </cell>
        </row>
        <row r="210">
          <cell r="D210">
            <v>89</v>
          </cell>
        </row>
        <row r="211">
          <cell r="D211">
            <v>90</v>
          </cell>
        </row>
        <row r="212">
          <cell r="D212">
            <v>91</v>
          </cell>
        </row>
        <row r="213">
          <cell r="D213">
            <v>92</v>
          </cell>
        </row>
        <row r="214">
          <cell r="D214">
            <v>93</v>
          </cell>
        </row>
        <row r="215">
          <cell r="D215">
            <v>94</v>
          </cell>
        </row>
        <row r="216">
          <cell r="D216">
            <v>95</v>
          </cell>
        </row>
        <row r="217">
          <cell r="D217">
            <v>97</v>
          </cell>
        </row>
        <row r="218">
          <cell r="D218">
            <v>98</v>
          </cell>
        </row>
        <row r="219">
          <cell r="D219">
            <v>99</v>
          </cell>
        </row>
        <row r="220">
          <cell r="D220">
            <v>100</v>
          </cell>
          <cell r="E220" t="str">
            <v>増田班</v>
          </cell>
        </row>
        <row r="221">
          <cell r="D221">
            <v>101</v>
          </cell>
          <cell r="E221" t="str">
            <v>石島班</v>
          </cell>
        </row>
        <row r="222">
          <cell r="D222">
            <v>102</v>
          </cell>
          <cell r="E222" t="str">
            <v>武興：③</v>
          </cell>
        </row>
        <row r="223">
          <cell r="D223">
            <v>103</v>
          </cell>
          <cell r="E223" t="str">
            <v>武興：④</v>
          </cell>
        </row>
        <row r="224">
          <cell r="D224">
            <v>104</v>
          </cell>
          <cell r="E224" t="str">
            <v>大明①</v>
          </cell>
        </row>
        <row r="225">
          <cell r="D225">
            <v>105</v>
          </cell>
          <cell r="E225" t="str">
            <v>大明②</v>
          </cell>
        </row>
        <row r="226">
          <cell r="D226">
            <v>106</v>
          </cell>
          <cell r="E226" t="str">
            <v>大明③</v>
          </cell>
        </row>
        <row r="227">
          <cell r="D227">
            <v>107</v>
          </cell>
          <cell r="E227" t="str">
            <v>橋本班</v>
          </cell>
        </row>
        <row r="228">
          <cell r="D228">
            <v>108</v>
          </cell>
          <cell r="E228" t="str">
            <v>本吉班</v>
          </cell>
        </row>
        <row r="229">
          <cell r="D229">
            <v>109</v>
          </cell>
          <cell r="E229" t="str">
            <v>曽根班</v>
          </cell>
        </row>
        <row r="230">
          <cell r="D230">
            <v>110</v>
          </cell>
          <cell r="E230" t="str">
            <v>石山班</v>
          </cell>
        </row>
        <row r="231">
          <cell r="D231">
            <v>111</v>
          </cell>
          <cell r="E231" t="str">
            <v>DX：伸栄班B</v>
          </cell>
        </row>
        <row r="232">
          <cell r="D232">
            <v>112</v>
          </cell>
          <cell r="E232" t="str">
            <v>DX：伸栄班C</v>
          </cell>
        </row>
        <row r="233">
          <cell r="D233">
            <v>113</v>
          </cell>
          <cell r="E233" t="str">
            <v>DX：伸栄班D</v>
          </cell>
        </row>
        <row r="234">
          <cell r="D234">
            <v>114</v>
          </cell>
          <cell r="E234" t="str">
            <v>DX：伸栄班E</v>
          </cell>
        </row>
        <row r="235">
          <cell r="D235">
            <v>115</v>
          </cell>
          <cell r="E235" t="str">
            <v>興伸電設②</v>
          </cell>
        </row>
        <row r="236">
          <cell r="D236">
            <v>116</v>
          </cell>
          <cell r="E236" t="str">
            <v>興伸電設③</v>
          </cell>
        </row>
        <row r="237">
          <cell r="D237">
            <v>117</v>
          </cell>
          <cell r="E237" t="str">
            <v>長谷川班</v>
          </cell>
        </row>
        <row r="238">
          <cell r="D238">
            <v>118</v>
          </cell>
          <cell r="E238" t="str">
            <v>興伸電設⑤</v>
          </cell>
        </row>
        <row r="239">
          <cell r="D239">
            <v>119</v>
          </cell>
        </row>
        <row r="240">
          <cell r="D240">
            <v>120</v>
          </cell>
          <cell r="E240" t="str">
            <v>高田班</v>
          </cell>
        </row>
        <row r="241">
          <cell r="D241">
            <v>121</v>
          </cell>
        </row>
        <row r="242">
          <cell r="D242">
            <v>122</v>
          </cell>
        </row>
        <row r="243">
          <cell r="D243">
            <v>123</v>
          </cell>
        </row>
        <row r="244">
          <cell r="D244">
            <v>124</v>
          </cell>
        </row>
        <row r="245">
          <cell r="D245">
            <v>125</v>
          </cell>
        </row>
        <row r="246">
          <cell r="D246">
            <v>126</v>
          </cell>
        </row>
        <row r="247">
          <cell r="D247">
            <v>127</v>
          </cell>
        </row>
        <row r="248">
          <cell r="D248">
            <v>128</v>
          </cell>
        </row>
        <row r="249">
          <cell r="D249">
            <v>129</v>
          </cell>
        </row>
        <row r="250">
          <cell r="D250">
            <v>130</v>
          </cell>
        </row>
        <row r="251">
          <cell r="D251">
            <v>131</v>
          </cell>
        </row>
        <row r="252">
          <cell r="D252">
            <v>132</v>
          </cell>
        </row>
        <row r="253">
          <cell r="D253">
            <v>133</v>
          </cell>
        </row>
        <row r="254">
          <cell r="D254">
            <v>134</v>
          </cell>
        </row>
        <row r="255">
          <cell r="D255">
            <v>135</v>
          </cell>
        </row>
        <row r="256">
          <cell r="D256">
            <v>136</v>
          </cell>
        </row>
        <row r="257">
          <cell r="D257">
            <v>137</v>
          </cell>
        </row>
        <row r="258">
          <cell r="D258">
            <v>138</v>
          </cell>
        </row>
        <row r="259">
          <cell r="D259">
            <v>139</v>
          </cell>
        </row>
        <row r="260">
          <cell r="D260">
            <v>140</v>
          </cell>
        </row>
        <row r="261">
          <cell r="D261">
            <v>141</v>
          </cell>
        </row>
        <row r="262">
          <cell r="D262">
            <v>142</v>
          </cell>
        </row>
        <row r="263">
          <cell r="D263">
            <v>143</v>
          </cell>
        </row>
        <row r="264">
          <cell r="D264">
            <v>144</v>
          </cell>
        </row>
        <row r="265">
          <cell r="D265">
            <v>145</v>
          </cell>
        </row>
        <row r="266">
          <cell r="D266">
            <v>146</v>
          </cell>
        </row>
        <row r="267">
          <cell r="D267">
            <v>147</v>
          </cell>
        </row>
        <row r="268">
          <cell r="D268">
            <v>148</v>
          </cell>
        </row>
        <row r="269">
          <cell r="D269">
            <v>149</v>
          </cell>
        </row>
        <row r="270">
          <cell r="D270">
            <v>150</v>
          </cell>
        </row>
        <row r="271">
          <cell r="D271">
            <v>151</v>
          </cell>
        </row>
        <row r="272">
          <cell r="D272">
            <v>152</v>
          </cell>
        </row>
        <row r="273">
          <cell r="D273">
            <v>153</v>
          </cell>
        </row>
        <row r="274">
          <cell r="D274">
            <v>154</v>
          </cell>
        </row>
        <row r="275">
          <cell r="D275">
            <v>155</v>
          </cell>
        </row>
        <row r="276">
          <cell r="D276">
            <v>156</v>
          </cell>
        </row>
        <row r="277">
          <cell r="D277">
            <v>157</v>
          </cell>
        </row>
        <row r="278">
          <cell r="D278">
            <v>158</v>
          </cell>
        </row>
        <row r="279">
          <cell r="D279">
            <v>159</v>
          </cell>
        </row>
        <row r="280">
          <cell r="D280">
            <v>160</v>
          </cell>
        </row>
        <row r="281">
          <cell r="D281">
            <v>161</v>
          </cell>
        </row>
        <row r="282">
          <cell r="D282">
            <v>162</v>
          </cell>
        </row>
        <row r="283">
          <cell r="D283">
            <v>163</v>
          </cell>
        </row>
        <row r="284">
          <cell r="D284">
            <v>164</v>
          </cell>
        </row>
        <row r="285">
          <cell r="D285">
            <v>165</v>
          </cell>
        </row>
        <row r="286">
          <cell r="D286">
            <v>166</v>
          </cell>
        </row>
        <row r="287">
          <cell r="D287">
            <v>167</v>
          </cell>
        </row>
        <row r="288">
          <cell r="D288">
            <v>168</v>
          </cell>
        </row>
        <row r="289">
          <cell r="D289">
            <v>169</v>
          </cell>
        </row>
        <row r="290">
          <cell r="D290">
            <v>170</v>
          </cell>
        </row>
        <row r="291">
          <cell r="D291">
            <v>171</v>
          </cell>
        </row>
        <row r="292">
          <cell r="D292">
            <v>172</v>
          </cell>
        </row>
        <row r="293">
          <cell r="D293">
            <v>173</v>
          </cell>
        </row>
        <row r="294">
          <cell r="D294">
            <v>174</v>
          </cell>
        </row>
        <row r="295">
          <cell r="D295">
            <v>175</v>
          </cell>
        </row>
        <row r="296">
          <cell r="D296">
            <v>176</v>
          </cell>
        </row>
        <row r="297">
          <cell r="D297">
            <v>177</v>
          </cell>
        </row>
        <row r="298">
          <cell r="D298">
            <v>178</v>
          </cell>
        </row>
        <row r="299">
          <cell r="D299">
            <v>179</v>
          </cell>
        </row>
        <row r="300">
          <cell r="D300">
            <v>180</v>
          </cell>
        </row>
        <row r="301">
          <cell r="D301">
            <v>181</v>
          </cell>
        </row>
        <row r="302">
          <cell r="D302">
            <v>182</v>
          </cell>
        </row>
        <row r="303">
          <cell r="D303">
            <v>183</v>
          </cell>
        </row>
        <row r="304">
          <cell r="D304">
            <v>184</v>
          </cell>
        </row>
        <row r="305">
          <cell r="D305">
            <v>185</v>
          </cell>
        </row>
        <row r="306">
          <cell r="D306">
            <v>186</v>
          </cell>
        </row>
        <row r="307">
          <cell r="D307">
            <v>187</v>
          </cell>
        </row>
        <row r="308">
          <cell r="D308">
            <v>188</v>
          </cell>
        </row>
        <row r="309">
          <cell r="D309">
            <v>189</v>
          </cell>
        </row>
        <row r="310">
          <cell r="D310">
            <v>190</v>
          </cell>
        </row>
        <row r="311">
          <cell r="D311">
            <v>191</v>
          </cell>
        </row>
        <row r="312">
          <cell r="D312">
            <v>192</v>
          </cell>
        </row>
        <row r="313">
          <cell r="D313">
            <v>193</v>
          </cell>
        </row>
        <row r="314">
          <cell r="D314">
            <v>194</v>
          </cell>
        </row>
        <row r="315">
          <cell r="D315">
            <v>195</v>
          </cell>
        </row>
        <row r="316">
          <cell r="D316">
            <v>196</v>
          </cell>
        </row>
        <row r="317">
          <cell r="D317">
            <v>197</v>
          </cell>
        </row>
        <row r="318">
          <cell r="D318">
            <v>198</v>
          </cell>
        </row>
        <row r="319">
          <cell r="D319">
            <v>199</v>
          </cell>
        </row>
        <row r="320">
          <cell r="D320">
            <v>200</v>
          </cell>
          <cell r="E320" t="str">
            <v>武興</v>
          </cell>
        </row>
        <row r="321">
          <cell r="D321">
            <v>201</v>
          </cell>
          <cell r="E321" t="str">
            <v>武興(大関）</v>
          </cell>
        </row>
        <row r="322">
          <cell r="D322">
            <v>202</v>
          </cell>
          <cell r="E322" t="str">
            <v>武興(入江）</v>
          </cell>
        </row>
        <row r="323">
          <cell r="D323">
            <v>203</v>
          </cell>
          <cell r="E323" t="str">
            <v>武興(菊地）</v>
          </cell>
        </row>
        <row r="324">
          <cell r="D324">
            <v>204</v>
          </cell>
          <cell r="E324" t="str">
            <v>武興(）</v>
          </cell>
        </row>
        <row r="325">
          <cell r="D325">
            <v>205</v>
          </cell>
          <cell r="E325" t="str">
            <v>武興(切谷）</v>
          </cell>
        </row>
        <row r="326">
          <cell r="D326">
            <v>206</v>
          </cell>
          <cell r="E326" t="str">
            <v>田中班</v>
          </cell>
        </row>
        <row r="327">
          <cell r="D327">
            <v>207</v>
          </cell>
        </row>
        <row r="328">
          <cell r="D328">
            <v>208</v>
          </cell>
        </row>
        <row r="329">
          <cell r="D329">
            <v>209</v>
          </cell>
          <cell r="E329" t="str">
            <v>岡崎班</v>
          </cell>
        </row>
        <row r="330">
          <cell r="D330">
            <v>210</v>
          </cell>
          <cell r="E330" t="str">
            <v>エコス：近藤</v>
          </cell>
        </row>
        <row r="331">
          <cell r="D331">
            <v>211</v>
          </cell>
          <cell r="E331" t="str">
            <v>牧野班</v>
          </cell>
        </row>
        <row r="332">
          <cell r="D332">
            <v>212</v>
          </cell>
          <cell r="E332" t="str">
            <v>清水班</v>
          </cell>
        </row>
        <row r="333">
          <cell r="D333">
            <v>213</v>
          </cell>
          <cell r="E333" t="str">
            <v>有川班</v>
          </cell>
        </row>
        <row r="334">
          <cell r="D334">
            <v>214</v>
          </cell>
          <cell r="E334" t="str">
            <v>城井班</v>
          </cell>
        </row>
        <row r="335">
          <cell r="D335">
            <v>215</v>
          </cell>
          <cell r="E335" t="str">
            <v>石原班</v>
          </cell>
        </row>
        <row r="336">
          <cell r="D336">
            <v>216</v>
          </cell>
          <cell r="E336" t="str">
            <v>高橋班</v>
          </cell>
        </row>
        <row r="337">
          <cell r="D337">
            <v>217</v>
          </cell>
        </row>
        <row r="338">
          <cell r="D338">
            <v>218</v>
          </cell>
        </row>
        <row r="339">
          <cell r="D339">
            <v>219</v>
          </cell>
        </row>
        <row r="340">
          <cell r="D340">
            <v>220</v>
          </cell>
        </row>
        <row r="341">
          <cell r="D341">
            <v>221</v>
          </cell>
        </row>
        <row r="342">
          <cell r="D342">
            <v>222</v>
          </cell>
        </row>
        <row r="343">
          <cell r="D343">
            <v>223</v>
          </cell>
        </row>
        <row r="344">
          <cell r="D344">
            <v>224</v>
          </cell>
          <cell r="E344" t="str">
            <v>相田班</v>
          </cell>
        </row>
        <row r="345">
          <cell r="D345">
            <v>225</v>
          </cell>
          <cell r="E345" t="str">
            <v>森井班</v>
          </cell>
        </row>
        <row r="346">
          <cell r="D346">
            <v>226</v>
          </cell>
          <cell r="E346" t="str">
            <v>木村班</v>
          </cell>
        </row>
        <row r="347">
          <cell r="D347">
            <v>227</v>
          </cell>
        </row>
        <row r="348">
          <cell r="D348">
            <v>228</v>
          </cell>
        </row>
        <row r="349">
          <cell r="D349">
            <v>229</v>
          </cell>
        </row>
        <row r="350">
          <cell r="D350">
            <v>230</v>
          </cell>
          <cell r="E350" t="str">
            <v>興伸電設(即設置)</v>
          </cell>
        </row>
        <row r="351">
          <cell r="D351">
            <v>231</v>
          </cell>
        </row>
        <row r="352">
          <cell r="D352">
            <v>232</v>
          </cell>
        </row>
        <row r="353">
          <cell r="D353">
            <v>233</v>
          </cell>
        </row>
        <row r="354">
          <cell r="D354">
            <v>234</v>
          </cell>
        </row>
        <row r="355">
          <cell r="D355">
            <v>235</v>
          </cell>
        </row>
        <row r="356">
          <cell r="D356">
            <v>236</v>
          </cell>
        </row>
        <row r="357">
          <cell r="D357">
            <v>237</v>
          </cell>
        </row>
        <row r="358">
          <cell r="D358">
            <v>238</v>
          </cell>
        </row>
        <row r="359">
          <cell r="D359">
            <v>239</v>
          </cell>
        </row>
        <row r="360">
          <cell r="D360">
            <v>240</v>
          </cell>
        </row>
        <row r="361">
          <cell r="D361">
            <v>241</v>
          </cell>
        </row>
        <row r="362">
          <cell r="D362">
            <v>242</v>
          </cell>
        </row>
        <row r="363">
          <cell r="D363">
            <v>243</v>
          </cell>
        </row>
        <row r="364">
          <cell r="D364">
            <v>244</v>
          </cell>
        </row>
        <row r="365">
          <cell r="D365">
            <v>245</v>
          </cell>
        </row>
        <row r="366">
          <cell r="D366">
            <v>246</v>
          </cell>
        </row>
        <row r="367">
          <cell r="D367">
            <v>247</v>
          </cell>
        </row>
        <row r="368">
          <cell r="D368">
            <v>248</v>
          </cell>
        </row>
        <row r="369">
          <cell r="D369">
            <v>249</v>
          </cell>
        </row>
        <row r="370">
          <cell r="D370">
            <v>250</v>
          </cell>
        </row>
      </sheetData>
      <sheetData sheetId="4"/>
      <sheetData sheetId="5"/>
      <sheetData sheetId="6"/>
      <sheetData sheetId="7"/>
      <sheetData sheetId="8"/>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請求明細書"/>
      <sheetName val="会社名"/>
      <sheetName val="①～⑥請求書＆使用コード表"/>
      <sheetName val="data"/>
      <sheetName val="⑦誘導員内訳"/>
      <sheetName val="⑧⑨未消化ﾎﾟｲﾝﾄ"/>
      <sheetName val="カスト2"/>
      <sheetName val="再接続費用の算出用ｼｰﾄ"/>
      <sheetName val="CUST2"/>
    </sheetNames>
    <sheetDataSet>
      <sheetData sheetId="0"/>
      <sheetData sheetId="1"/>
      <sheetData sheetId="2"/>
      <sheetData sheetId="3">
        <row r="122">
          <cell r="D122">
            <v>1</v>
          </cell>
        </row>
        <row r="123">
          <cell r="D123">
            <v>2</v>
          </cell>
        </row>
        <row r="124">
          <cell r="D124">
            <v>3</v>
          </cell>
        </row>
        <row r="125">
          <cell r="D125">
            <v>4</v>
          </cell>
        </row>
        <row r="126">
          <cell r="D126">
            <v>5</v>
          </cell>
        </row>
        <row r="127">
          <cell r="D127">
            <v>6</v>
          </cell>
        </row>
        <row r="128">
          <cell r="D128">
            <v>7</v>
          </cell>
        </row>
        <row r="129">
          <cell r="D129">
            <v>8</v>
          </cell>
        </row>
        <row r="130">
          <cell r="D130">
            <v>9</v>
          </cell>
        </row>
        <row r="131">
          <cell r="D131">
            <v>10</v>
          </cell>
        </row>
        <row r="132">
          <cell r="D132">
            <v>11</v>
          </cell>
        </row>
        <row r="133">
          <cell r="D133">
            <v>12</v>
          </cell>
        </row>
        <row r="134">
          <cell r="D134">
            <v>13</v>
          </cell>
        </row>
        <row r="135">
          <cell r="D135">
            <v>14</v>
          </cell>
        </row>
        <row r="136">
          <cell r="D136">
            <v>15</v>
          </cell>
        </row>
        <row r="137">
          <cell r="D137">
            <v>16</v>
          </cell>
        </row>
        <row r="138">
          <cell r="D138">
            <v>17</v>
          </cell>
        </row>
        <row r="139">
          <cell r="D139">
            <v>18</v>
          </cell>
        </row>
        <row r="140">
          <cell r="D140">
            <v>19</v>
          </cell>
        </row>
        <row r="141">
          <cell r="D141">
            <v>20</v>
          </cell>
        </row>
        <row r="142">
          <cell r="D142">
            <v>21</v>
          </cell>
        </row>
        <row r="143">
          <cell r="D143">
            <v>22</v>
          </cell>
        </row>
        <row r="144">
          <cell r="D144">
            <v>23</v>
          </cell>
        </row>
        <row r="145">
          <cell r="D145">
            <v>24</v>
          </cell>
        </row>
        <row r="146">
          <cell r="D146">
            <v>25</v>
          </cell>
        </row>
        <row r="147">
          <cell r="D147">
            <v>26</v>
          </cell>
        </row>
        <row r="148">
          <cell r="D148">
            <v>27</v>
          </cell>
        </row>
        <row r="149">
          <cell r="D149">
            <v>28</v>
          </cell>
        </row>
        <row r="150">
          <cell r="D150">
            <v>29</v>
          </cell>
        </row>
        <row r="151">
          <cell r="D151">
            <v>30</v>
          </cell>
        </row>
        <row r="152">
          <cell r="D152">
            <v>31</v>
          </cell>
        </row>
        <row r="153">
          <cell r="D153">
            <v>32</v>
          </cell>
        </row>
        <row r="154">
          <cell r="D154">
            <v>33</v>
          </cell>
        </row>
        <row r="155">
          <cell r="D155">
            <v>34</v>
          </cell>
        </row>
        <row r="156">
          <cell r="D156">
            <v>35</v>
          </cell>
        </row>
        <row r="157">
          <cell r="D157">
            <v>36</v>
          </cell>
        </row>
        <row r="158">
          <cell r="D158">
            <v>37</v>
          </cell>
        </row>
        <row r="159">
          <cell r="D159">
            <v>38</v>
          </cell>
        </row>
        <row r="160">
          <cell r="D160">
            <v>39</v>
          </cell>
        </row>
        <row r="161">
          <cell r="D161">
            <v>40</v>
          </cell>
        </row>
        <row r="162">
          <cell r="D162">
            <v>41</v>
          </cell>
        </row>
        <row r="163">
          <cell r="D163">
            <v>42</v>
          </cell>
        </row>
        <row r="164">
          <cell r="D164">
            <v>43</v>
          </cell>
        </row>
        <row r="165">
          <cell r="D165">
            <v>44</v>
          </cell>
        </row>
        <row r="166">
          <cell r="D166">
            <v>45</v>
          </cell>
        </row>
        <row r="167">
          <cell r="D167">
            <v>46</v>
          </cell>
        </row>
        <row r="168">
          <cell r="D168">
            <v>47</v>
          </cell>
        </row>
        <row r="169">
          <cell r="D169">
            <v>48</v>
          </cell>
        </row>
        <row r="170">
          <cell r="D170">
            <v>49</v>
          </cell>
        </row>
        <row r="171">
          <cell r="D171">
            <v>50</v>
          </cell>
        </row>
        <row r="172">
          <cell r="D172">
            <v>51</v>
          </cell>
        </row>
        <row r="173">
          <cell r="D173">
            <v>52</v>
          </cell>
        </row>
        <row r="174">
          <cell r="D174">
            <v>53</v>
          </cell>
        </row>
        <row r="175">
          <cell r="D175">
            <v>54</v>
          </cell>
        </row>
        <row r="176">
          <cell r="D176">
            <v>55</v>
          </cell>
        </row>
        <row r="177">
          <cell r="D177">
            <v>56</v>
          </cell>
        </row>
        <row r="178">
          <cell r="D178">
            <v>57</v>
          </cell>
        </row>
        <row r="179">
          <cell r="D179">
            <v>58</v>
          </cell>
        </row>
        <row r="180">
          <cell r="D180">
            <v>59</v>
          </cell>
        </row>
        <row r="181">
          <cell r="D181">
            <v>60</v>
          </cell>
        </row>
        <row r="182">
          <cell r="D182">
            <v>61</v>
          </cell>
        </row>
        <row r="183">
          <cell r="D183">
            <v>62</v>
          </cell>
        </row>
        <row r="184">
          <cell r="D184">
            <v>63</v>
          </cell>
        </row>
        <row r="185">
          <cell r="D185">
            <v>64</v>
          </cell>
        </row>
        <row r="186">
          <cell r="D186">
            <v>65</v>
          </cell>
        </row>
        <row r="187">
          <cell r="D187">
            <v>66</v>
          </cell>
        </row>
        <row r="188">
          <cell r="D188">
            <v>67</v>
          </cell>
        </row>
        <row r="189">
          <cell r="D189">
            <v>68</v>
          </cell>
        </row>
        <row r="190">
          <cell r="D190">
            <v>69</v>
          </cell>
        </row>
        <row r="191">
          <cell r="D191">
            <v>70</v>
          </cell>
        </row>
        <row r="192">
          <cell r="D192">
            <v>71</v>
          </cell>
        </row>
        <row r="193">
          <cell r="D193">
            <v>72</v>
          </cell>
        </row>
        <row r="194">
          <cell r="D194">
            <v>73</v>
          </cell>
        </row>
        <row r="195">
          <cell r="D195">
            <v>74</v>
          </cell>
        </row>
        <row r="196">
          <cell r="D196">
            <v>75</v>
          </cell>
        </row>
        <row r="197">
          <cell r="D197">
            <v>76</v>
          </cell>
        </row>
        <row r="198">
          <cell r="D198">
            <v>77</v>
          </cell>
        </row>
        <row r="199">
          <cell r="D199">
            <v>78</v>
          </cell>
        </row>
        <row r="200">
          <cell r="D200">
            <v>79</v>
          </cell>
        </row>
        <row r="201">
          <cell r="D201">
            <v>80</v>
          </cell>
        </row>
        <row r="202">
          <cell r="D202">
            <v>81</v>
          </cell>
        </row>
        <row r="203">
          <cell r="D203">
            <v>82</v>
          </cell>
        </row>
        <row r="204">
          <cell r="D204">
            <v>83</v>
          </cell>
        </row>
        <row r="205">
          <cell r="D205">
            <v>84</v>
          </cell>
        </row>
        <row r="206">
          <cell r="D206">
            <v>85</v>
          </cell>
        </row>
        <row r="207">
          <cell r="D207">
            <v>86</v>
          </cell>
        </row>
        <row r="208">
          <cell r="D208">
            <v>87</v>
          </cell>
        </row>
        <row r="209">
          <cell r="D209">
            <v>88</v>
          </cell>
        </row>
        <row r="210">
          <cell r="D210">
            <v>89</v>
          </cell>
        </row>
        <row r="211">
          <cell r="D211">
            <v>90</v>
          </cell>
        </row>
        <row r="212">
          <cell r="D212">
            <v>91</v>
          </cell>
        </row>
        <row r="213">
          <cell r="D213">
            <v>92</v>
          </cell>
        </row>
        <row r="214">
          <cell r="D214">
            <v>93</v>
          </cell>
        </row>
        <row r="215">
          <cell r="D215">
            <v>94</v>
          </cell>
        </row>
        <row r="216">
          <cell r="D216">
            <v>95</v>
          </cell>
        </row>
        <row r="217">
          <cell r="D217">
            <v>97</v>
          </cell>
        </row>
        <row r="218">
          <cell r="D218">
            <v>98</v>
          </cell>
        </row>
        <row r="219">
          <cell r="D219">
            <v>99</v>
          </cell>
        </row>
        <row r="220">
          <cell r="D220">
            <v>100</v>
          </cell>
          <cell r="E220" t="str">
            <v>増田班</v>
          </cell>
        </row>
        <row r="221">
          <cell r="D221">
            <v>101</v>
          </cell>
          <cell r="E221" t="str">
            <v>石島班</v>
          </cell>
        </row>
        <row r="222">
          <cell r="D222">
            <v>102</v>
          </cell>
          <cell r="E222" t="str">
            <v>武興：③</v>
          </cell>
        </row>
        <row r="223">
          <cell r="D223">
            <v>103</v>
          </cell>
          <cell r="E223" t="str">
            <v>武興：④</v>
          </cell>
        </row>
        <row r="224">
          <cell r="D224">
            <v>104</v>
          </cell>
          <cell r="E224" t="str">
            <v>大明①</v>
          </cell>
        </row>
        <row r="225">
          <cell r="D225">
            <v>105</v>
          </cell>
          <cell r="E225" t="str">
            <v>大明②</v>
          </cell>
        </row>
        <row r="226">
          <cell r="D226">
            <v>106</v>
          </cell>
          <cell r="E226" t="str">
            <v>大明③</v>
          </cell>
        </row>
        <row r="227">
          <cell r="D227">
            <v>107</v>
          </cell>
          <cell r="E227" t="str">
            <v>橋本班</v>
          </cell>
        </row>
        <row r="228">
          <cell r="D228">
            <v>108</v>
          </cell>
          <cell r="E228" t="str">
            <v>本吉班</v>
          </cell>
        </row>
        <row r="229">
          <cell r="D229">
            <v>109</v>
          </cell>
          <cell r="E229" t="str">
            <v>曽根班</v>
          </cell>
        </row>
        <row r="230">
          <cell r="D230">
            <v>110</v>
          </cell>
          <cell r="E230" t="str">
            <v>石山班</v>
          </cell>
        </row>
        <row r="231">
          <cell r="D231">
            <v>111</v>
          </cell>
          <cell r="E231" t="str">
            <v>DX：伸栄班B</v>
          </cell>
        </row>
        <row r="232">
          <cell r="D232">
            <v>112</v>
          </cell>
          <cell r="E232" t="str">
            <v>DX：伸栄班C</v>
          </cell>
        </row>
        <row r="233">
          <cell r="D233">
            <v>113</v>
          </cell>
          <cell r="E233" t="str">
            <v>DX：伸栄班D</v>
          </cell>
        </row>
        <row r="234">
          <cell r="D234">
            <v>114</v>
          </cell>
          <cell r="E234" t="str">
            <v>DX：伸栄班E</v>
          </cell>
        </row>
        <row r="235">
          <cell r="D235">
            <v>115</v>
          </cell>
          <cell r="E235" t="str">
            <v>興伸電設②</v>
          </cell>
        </row>
        <row r="236">
          <cell r="D236">
            <v>116</v>
          </cell>
          <cell r="E236" t="str">
            <v>興伸電設③</v>
          </cell>
        </row>
        <row r="237">
          <cell r="D237">
            <v>117</v>
          </cell>
          <cell r="E237" t="str">
            <v>長谷川班</v>
          </cell>
        </row>
        <row r="238">
          <cell r="D238">
            <v>118</v>
          </cell>
          <cell r="E238" t="str">
            <v>興伸電設⑤</v>
          </cell>
        </row>
        <row r="239">
          <cell r="D239">
            <v>119</v>
          </cell>
        </row>
        <row r="240">
          <cell r="D240">
            <v>120</v>
          </cell>
          <cell r="E240" t="str">
            <v>高田班</v>
          </cell>
        </row>
        <row r="241">
          <cell r="D241">
            <v>121</v>
          </cell>
        </row>
        <row r="242">
          <cell r="D242">
            <v>122</v>
          </cell>
        </row>
        <row r="243">
          <cell r="D243">
            <v>123</v>
          </cell>
        </row>
        <row r="244">
          <cell r="D244">
            <v>124</v>
          </cell>
        </row>
        <row r="245">
          <cell r="D245">
            <v>125</v>
          </cell>
        </row>
        <row r="246">
          <cell r="D246">
            <v>126</v>
          </cell>
        </row>
        <row r="247">
          <cell r="D247">
            <v>127</v>
          </cell>
        </row>
        <row r="248">
          <cell r="D248">
            <v>128</v>
          </cell>
        </row>
        <row r="249">
          <cell r="D249">
            <v>129</v>
          </cell>
        </row>
        <row r="250">
          <cell r="D250">
            <v>130</v>
          </cell>
        </row>
        <row r="251">
          <cell r="D251">
            <v>131</v>
          </cell>
        </row>
        <row r="252">
          <cell r="D252">
            <v>132</v>
          </cell>
        </row>
        <row r="253">
          <cell r="D253">
            <v>133</v>
          </cell>
        </row>
        <row r="254">
          <cell r="D254">
            <v>134</v>
          </cell>
        </row>
        <row r="255">
          <cell r="D255">
            <v>135</v>
          </cell>
        </row>
        <row r="256">
          <cell r="D256">
            <v>136</v>
          </cell>
        </row>
        <row r="257">
          <cell r="D257">
            <v>137</v>
          </cell>
        </row>
        <row r="258">
          <cell r="D258">
            <v>138</v>
          </cell>
        </row>
        <row r="259">
          <cell r="D259">
            <v>139</v>
          </cell>
        </row>
        <row r="260">
          <cell r="D260">
            <v>140</v>
          </cell>
        </row>
        <row r="261">
          <cell r="D261">
            <v>141</v>
          </cell>
        </row>
        <row r="262">
          <cell r="D262">
            <v>142</v>
          </cell>
        </row>
        <row r="263">
          <cell r="D263">
            <v>143</v>
          </cell>
        </row>
        <row r="264">
          <cell r="D264">
            <v>144</v>
          </cell>
        </row>
        <row r="265">
          <cell r="D265">
            <v>145</v>
          </cell>
        </row>
        <row r="266">
          <cell r="D266">
            <v>146</v>
          </cell>
        </row>
        <row r="267">
          <cell r="D267">
            <v>147</v>
          </cell>
        </row>
        <row r="268">
          <cell r="D268">
            <v>148</v>
          </cell>
        </row>
        <row r="269">
          <cell r="D269">
            <v>149</v>
          </cell>
        </row>
        <row r="270">
          <cell r="D270">
            <v>150</v>
          </cell>
        </row>
        <row r="271">
          <cell r="D271">
            <v>151</v>
          </cell>
        </row>
        <row r="272">
          <cell r="D272">
            <v>152</v>
          </cell>
        </row>
        <row r="273">
          <cell r="D273">
            <v>153</v>
          </cell>
        </row>
        <row r="274">
          <cell r="D274">
            <v>154</v>
          </cell>
        </row>
        <row r="275">
          <cell r="D275">
            <v>155</v>
          </cell>
        </row>
        <row r="276">
          <cell r="D276">
            <v>156</v>
          </cell>
        </row>
        <row r="277">
          <cell r="D277">
            <v>157</v>
          </cell>
        </row>
        <row r="278">
          <cell r="D278">
            <v>158</v>
          </cell>
        </row>
        <row r="279">
          <cell r="D279">
            <v>159</v>
          </cell>
        </row>
        <row r="280">
          <cell r="D280">
            <v>160</v>
          </cell>
        </row>
        <row r="281">
          <cell r="D281">
            <v>161</v>
          </cell>
        </row>
        <row r="282">
          <cell r="D282">
            <v>162</v>
          </cell>
        </row>
        <row r="283">
          <cell r="D283">
            <v>163</v>
          </cell>
        </row>
        <row r="284">
          <cell r="D284">
            <v>164</v>
          </cell>
        </row>
        <row r="285">
          <cell r="D285">
            <v>165</v>
          </cell>
        </row>
        <row r="286">
          <cell r="D286">
            <v>166</v>
          </cell>
        </row>
        <row r="287">
          <cell r="D287">
            <v>167</v>
          </cell>
        </row>
        <row r="288">
          <cell r="D288">
            <v>168</v>
          </cell>
        </row>
        <row r="289">
          <cell r="D289">
            <v>169</v>
          </cell>
        </row>
        <row r="290">
          <cell r="D290">
            <v>170</v>
          </cell>
        </row>
        <row r="291">
          <cell r="D291">
            <v>171</v>
          </cell>
        </row>
        <row r="292">
          <cell r="D292">
            <v>172</v>
          </cell>
        </row>
        <row r="293">
          <cell r="D293">
            <v>173</v>
          </cell>
        </row>
        <row r="294">
          <cell r="D294">
            <v>174</v>
          </cell>
        </row>
        <row r="295">
          <cell r="D295">
            <v>175</v>
          </cell>
        </row>
        <row r="296">
          <cell r="D296">
            <v>176</v>
          </cell>
        </row>
        <row r="297">
          <cell r="D297">
            <v>177</v>
          </cell>
        </row>
        <row r="298">
          <cell r="D298">
            <v>178</v>
          </cell>
        </row>
        <row r="299">
          <cell r="D299">
            <v>179</v>
          </cell>
        </row>
        <row r="300">
          <cell r="D300">
            <v>180</v>
          </cell>
        </row>
        <row r="301">
          <cell r="D301">
            <v>181</v>
          </cell>
        </row>
        <row r="302">
          <cell r="D302">
            <v>182</v>
          </cell>
        </row>
        <row r="303">
          <cell r="D303">
            <v>183</v>
          </cell>
        </row>
        <row r="304">
          <cell r="D304">
            <v>184</v>
          </cell>
        </row>
        <row r="305">
          <cell r="D305">
            <v>185</v>
          </cell>
        </row>
        <row r="306">
          <cell r="D306">
            <v>186</v>
          </cell>
        </row>
        <row r="307">
          <cell r="D307">
            <v>187</v>
          </cell>
        </row>
        <row r="308">
          <cell r="D308">
            <v>188</v>
          </cell>
        </row>
        <row r="309">
          <cell r="D309">
            <v>189</v>
          </cell>
        </row>
        <row r="310">
          <cell r="D310">
            <v>190</v>
          </cell>
        </row>
        <row r="311">
          <cell r="D311">
            <v>191</v>
          </cell>
        </row>
        <row r="312">
          <cell r="D312">
            <v>192</v>
          </cell>
        </row>
        <row r="313">
          <cell r="D313">
            <v>193</v>
          </cell>
        </row>
        <row r="314">
          <cell r="D314">
            <v>194</v>
          </cell>
        </row>
        <row r="315">
          <cell r="D315">
            <v>195</v>
          </cell>
        </row>
        <row r="316">
          <cell r="D316">
            <v>196</v>
          </cell>
        </row>
        <row r="317">
          <cell r="D317">
            <v>197</v>
          </cell>
        </row>
        <row r="318">
          <cell r="D318">
            <v>198</v>
          </cell>
        </row>
        <row r="319">
          <cell r="D319">
            <v>199</v>
          </cell>
        </row>
        <row r="320">
          <cell r="D320">
            <v>200</v>
          </cell>
          <cell r="E320" t="str">
            <v>武興</v>
          </cell>
        </row>
        <row r="321">
          <cell r="D321">
            <v>201</v>
          </cell>
          <cell r="E321" t="str">
            <v>武興(大関）</v>
          </cell>
        </row>
        <row r="322">
          <cell r="D322">
            <v>202</v>
          </cell>
          <cell r="E322" t="str">
            <v>武興(入江）</v>
          </cell>
        </row>
        <row r="323">
          <cell r="D323">
            <v>203</v>
          </cell>
          <cell r="E323" t="str">
            <v>武興(菊地）</v>
          </cell>
        </row>
        <row r="324">
          <cell r="D324">
            <v>204</v>
          </cell>
          <cell r="E324" t="str">
            <v>武興(）</v>
          </cell>
        </row>
        <row r="325">
          <cell r="D325">
            <v>205</v>
          </cell>
          <cell r="E325" t="str">
            <v>武興(切谷）</v>
          </cell>
        </row>
        <row r="326">
          <cell r="D326">
            <v>206</v>
          </cell>
          <cell r="E326" t="str">
            <v>田中班</v>
          </cell>
        </row>
        <row r="327">
          <cell r="D327">
            <v>207</v>
          </cell>
        </row>
        <row r="328">
          <cell r="D328">
            <v>208</v>
          </cell>
        </row>
        <row r="329">
          <cell r="D329">
            <v>209</v>
          </cell>
          <cell r="E329" t="str">
            <v>岡崎班</v>
          </cell>
        </row>
        <row r="330">
          <cell r="D330">
            <v>210</v>
          </cell>
          <cell r="E330" t="str">
            <v>エコス：近藤</v>
          </cell>
        </row>
        <row r="331">
          <cell r="D331">
            <v>211</v>
          </cell>
          <cell r="E331" t="str">
            <v>牧野班</v>
          </cell>
        </row>
        <row r="332">
          <cell r="D332">
            <v>212</v>
          </cell>
          <cell r="E332" t="str">
            <v>清水班</v>
          </cell>
        </row>
        <row r="333">
          <cell r="D333">
            <v>213</v>
          </cell>
          <cell r="E333" t="str">
            <v>有川班</v>
          </cell>
        </row>
        <row r="334">
          <cell r="D334">
            <v>214</v>
          </cell>
          <cell r="E334" t="str">
            <v>城井班</v>
          </cell>
        </row>
        <row r="335">
          <cell r="D335">
            <v>215</v>
          </cell>
          <cell r="E335" t="str">
            <v>石原班</v>
          </cell>
        </row>
        <row r="336">
          <cell r="D336">
            <v>216</v>
          </cell>
          <cell r="E336" t="str">
            <v>高橋班</v>
          </cell>
        </row>
        <row r="337">
          <cell r="D337">
            <v>217</v>
          </cell>
        </row>
        <row r="338">
          <cell r="D338">
            <v>218</v>
          </cell>
        </row>
        <row r="339">
          <cell r="D339">
            <v>219</v>
          </cell>
        </row>
        <row r="340">
          <cell r="D340">
            <v>220</v>
          </cell>
        </row>
        <row r="341">
          <cell r="D341">
            <v>221</v>
          </cell>
        </row>
        <row r="342">
          <cell r="D342">
            <v>222</v>
          </cell>
        </row>
        <row r="343">
          <cell r="D343">
            <v>223</v>
          </cell>
        </row>
        <row r="344">
          <cell r="D344">
            <v>224</v>
          </cell>
          <cell r="E344" t="str">
            <v>相田班</v>
          </cell>
        </row>
        <row r="345">
          <cell r="D345">
            <v>225</v>
          </cell>
          <cell r="E345" t="str">
            <v>森井班</v>
          </cell>
        </row>
        <row r="346">
          <cell r="D346">
            <v>226</v>
          </cell>
          <cell r="E346" t="str">
            <v>木村班</v>
          </cell>
        </row>
        <row r="347">
          <cell r="D347">
            <v>227</v>
          </cell>
        </row>
        <row r="348">
          <cell r="D348">
            <v>228</v>
          </cell>
        </row>
        <row r="349">
          <cell r="D349">
            <v>229</v>
          </cell>
        </row>
        <row r="350">
          <cell r="D350">
            <v>230</v>
          </cell>
          <cell r="E350" t="str">
            <v>興伸電設(即設置)</v>
          </cell>
        </row>
        <row r="351">
          <cell r="D351">
            <v>231</v>
          </cell>
        </row>
        <row r="352">
          <cell r="D352">
            <v>232</v>
          </cell>
        </row>
        <row r="353">
          <cell r="D353">
            <v>233</v>
          </cell>
        </row>
        <row r="354">
          <cell r="D354">
            <v>234</v>
          </cell>
        </row>
        <row r="355">
          <cell r="D355">
            <v>235</v>
          </cell>
        </row>
        <row r="356">
          <cell r="D356">
            <v>236</v>
          </cell>
        </row>
        <row r="357">
          <cell r="D357">
            <v>237</v>
          </cell>
        </row>
        <row r="358">
          <cell r="D358">
            <v>238</v>
          </cell>
        </row>
        <row r="359">
          <cell r="D359">
            <v>239</v>
          </cell>
        </row>
        <row r="360">
          <cell r="D360">
            <v>240</v>
          </cell>
        </row>
        <row r="361">
          <cell r="D361">
            <v>241</v>
          </cell>
        </row>
        <row r="362">
          <cell r="D362">
            <v>242</v>
          </cell>
        </row>
        <row r="363">
          <cell r="D363">
            <v>243</v>
          </cell>
        </row>
        <row r="364">
          <cell r="D364">
            <v>244</v>
          </cell>
        </row>
        <row r="365">
          <cell r="D365">
            <v>245</v>
          </cell>
        </row>
        <row r="366">
          <cell r="D366">
            <v>246</v>
          </cell>
        </row>
        <row r="367">
          <cell r="D367">
            <v>247</v>
          </cell>
        </row>
        <row r="368">
          <cell r="D368">
            <v>248</v>
          </cell>
        </row>
        <row r="369">
          <cell r="D369">
            <v>249</v>
          </cell>
        </row>
        <row r="370">
          <cell r="D370">
            <v>250</v>
          </cell>
        </row>
      </sheetData>
      <sheetData sheetId="4"/>
      <sheetData sheetId="5"/>
      <sheetData sheetId="6"/>
      <sheetData sheetId="7"/>
      <sheetData sheetId="8"/>
    </sheetDataSet>
  </externalBook>
</externalLink>
</file>

<file path=xl/externalLinks/externalLink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東京A"/>
      <sheetName val="Sheet1"/>
      <sheetName val="CSE"/>
      <sheetName val="data"/>
    </sheetNames>
    <sheetDataSet>
      <sheetData sheetId="0"/>
      <sheetData sheetId="1"/>
      <sheetData sheetId="2"/>
      <sheetData sheetId="3" refreshError="1">
        <row r="121">
          <cell r="D121">
            <v>1</v>
          </cell>
          <cell r="E121" t="str">
            <v>星野 光夫</v>
          </cell>
          <cell r="F121" t="str">
            <v>コウラ</v>
          </cell>
        </row>
        <row r="122">
          <cell r="D122">
            <v>2</v>
          </cell>
          <cell r="E122" t="str">
            <v>泉 邦明</v>
          </cell>
          <cell r="F122" t="str">
            <v>コウラ</v>
          </cell>
        </row>
        <row r="123">
          <cell r="D123">
            <v>3</v>
          </cell>
        </row>
        <row r="124">
          <cell r="D124">
            <v>4</v>
          </cell>
          <cell r="E124" t="str">
            <v>小浦 誠人</v>
          </cell>
          <cell r="F124" t="str">
            <v>コウラ</v>
          </cell>
        </row>
        <row r="125">
          <cell r="D125">
            <v>5</v>
          </cell>
        </row>
        <row r="126">
          <cell r="D126">
            <v>6</v>
          </cell>
          <cell r="E126" t="str">
            <v>茂内 徹</v>
          </cell>
        </row>
        <row r="127">
          <cell r="D127">
            <v>7</v>
          </cell>
          <cell r="E127" t="str">
            <v>大山 庸介</v>
          </cell>
        </row>
        <row r="128">
          <cell r="D128">
            <v>8</v>
          </cell>
          <cell r="E128" t="str">
            <v>佐藤 親光</v>
          </cell>
        </row>
        <row r="129">
          <cell r="D129">
            <v>9</v>
          </cell>
          <cell r="E129" t="str">
            <v>斎藤 秀幸</v>
          </cell>
        </row>
        <row r="130">
          <cell r="D130">
            <v>10</v>
          </cell>
          <cell r="E130" t="str">
            <v>小川 浩史</v>
          </cell>
        </row>
        <row r="131">
          <cell r="D131">
            <v>11</v>
          </cell>
        </row>
        <row r="132">
          <cell r="D132">
            <v>12</v>
          </cell>
        </row>
        <row r="133">
          <cell r="D133">
            <v>13</v>
          </cell>
        </row>
        <row r="134">
          <cell r="D134">
            <v>14</v>
          </cell>
          <cell r="E134" t="str">
            <v>鴨田 新一</v>
          </cell>
        </row>
        <row r="135">
          <cell r="D135">
            <v>15</v>
          </cell>
        </row>
        <row r="136">
          <cell r="D136">
            <v>16</v>
          </cell>
        </row>
        <row r="137">
          <cell r="D137">
            <v>17</v>
          </cell>
        </row>
        <row r="138">
          <cell r="D138">
            <v>18</v>
          </cell>
        </row>
        <row r="139">
          <cell r="D139">
            <v>19</v>
          </cell>
        </row>
        <row r="140">
          <cell r="D140">
            <v>20</v>
          </cell>
          <cell r="E140" t="str">
            <v>大竹 弘孝</v>
          </cell>
          <cell r="F140" t="str">
            <v>コウラ</v>
          </cell>
        </row>
        <row r="141">
          <cell r="D141">
            <v>21</v>
          </cell>
        </row>
        <row r="142">
          <cell r="D142">
            <v>22</v>
          </cell>
        </row>
        <row r="143">
          <cell r="D143">
            <v>23</v>
          </cell>
        </row>
        <row r="144">
          <cell r="D144">
            <v>24</v>
          </cell>
        </row>
        <row r="145">
          <cell r="D145">
            <v>25</v>
          </cell>
          <cell r="E145" t="str">
            <v>黄海 剛</v>
          </cell>
        </row>
        <row r="146">
          <cell r="D146">
            <v>26</v>
          </cell>
        </row>
        <row r="147">
          <cell r="D147">
            <v>27</v>
          </cell>
        </row>
        <row r="148">
          <cell r="D148">
            <v>28</v>
          </cell>
        </row>
        <row r="149">
          <cell r="D149">
            <v>29</v>
          </cell>
        </row>
        <row r="150">
          <cell r="D150">
            <v>30</v>
          </cell>
        </row>
        <row r="151">
          <cell r="D151">
            <v>31</v>
          </cell>
        </row>
        <row r="152">
          <cell r="D152">
            <v>32</v>
          </cell>
        </row>
        <row r="153">
          <cell r="D153">
            <v>33</v>
          </cell>
          <cell r="E153" t="str">
            <v>奥野 高道</v>
          </cell>
        </row>
        <row r="154">
          <cell r="D154">
            <v>34</v>
          </cell>
        </row>
        <row r="155">
          <cell r="D155">
            <v>35</v>
          </cell>
          <cell r="E155" t="str">
            <v>下條 亮</v>
          </cell>
        </row>
        <row r="156">
          <cell r="D156">
            <v>36</v>
          </cell>
        </row>
        <row r="157">
          <cell r="D157">
            <v>37</v>
          </cell>
        </row>
        <row r="158">
          <cell r="D158">
            <v>38</v>
          </cell>
        </row>
        <row r="159">
          <cell r="D159">
            <v>39</v>
          </cell>
          <cell r="E159" t="str">
            <v>野呂田 健吾</v>
          </cell>
        </row>
        <row r="160">
          <cell r="D160">
            <v>40</v>
          </cell>
          <cell r="E160" t="str">
            <v>野呂田 伸吾</v>
          </cell>
        </row>
        <row r="161">
          <cell r="D161">
            <v>41</v>
          </cell>
        </row>
        <row r="162">
          <cell r="D162">
            <v>42</v>
          </cell>
        </row>
        <row r="163">
          <cell r="D163">
            <v>43</v>
          </cell>
        </row>
        <row r="164">
          <cell r="D164">
            <v>44</v>
          </cell>
        </row>
        <row r="165">
          <cell r="D165">
            <v>45</v>
          </cell>
        </row>
        <row r="166">
          <cell r="D166">
            <v>46</v>
          </cell>
          <cell r="E166" t="str">
            <v>野呂田 勝也</v>
          </cell>
        </row>
        <row r="167">
          <cell r="D167">
            <v>47</v>
          </cell>
        </row>
        <row r="168">
          <cell r="D168">
            <v>48</v>
          </cell>
        </row>
        <row r="169">
          <cell r="D169">
            <v>49</v>
          </cell>
        </row>
        <row r="170">
          <cell r="D170">
            <v>50</v>
          </cell>
        </row>
        <row r="171">
          <cell r="D171">
            <v>51</v>
          </cell>
        </row>
        <row r="172">
          <cell r="D172">
            <v>52</v>
          </cell>
        </row>
        <row r="173">
          <cell r="D173">
            <v>53</v>
          </cell>
        </row>
        <row r="174">
          <cell r="D174">
            <v>54</v>
          </cell>
        </row>
        <row r="175">
          <cell r="D175">
            <v>55</v>
          </cell>
        </row>
        <row r="176">
          <cell r="D176">
            <v>56</v>
          </cell>
        </row>
        <row r="177">
          <cell r="D177">
            <v>57</v>
          </cell>
        </row>
        <row r="178">
          <cell r="D178">
            <v>58</v>
          </cell>
        </row>
        <row r="179">
          <cell r="D179">
            <v>59</v>
          </cell>
        </row>
        <row r="180">
          <cell r="D180">
            <v>60</v>
          </cell>
        </row>
        <row r="181">
          <cell r="D181">
            <v>61</v>
          </cell>
        </row>
        <row r="182">
          <cell r="D182">
            <v>62</v>
          </cell>
        </row>
        <row r="183">
          <cell r="D183">
            <v>63</v>
          </cell>
        </row>
        <row r="184">
          <cell r="D184">
            <v>64</v>
          </cell>
          <cell r="E184" t="str">
            <v>榎屋 真剛</v>
          </cell>
        </row>
        <row r="185">
          <cell r="D185">
            <v>65</v>
          </cell>
          <cell r="E185" t="str">
            <v>鵜沢 重信</v>
          </cell>
        </row>
        <row r="186">
          <cell r="D186">
            <v>66</v>
          </cell>
          <cell r="E186" t="str">
            <v>堀川 晃司</v>
          </cell>
        </row>
        <row r="187">
          <cell r="D187">
            <v>67</v>
          </cell>
        </row>
        <row r="188">
          <cell r="D188">
            <v>68</v>
          </cell>
          <cell r="E188" t="str">
            <v>浅野 祐介</v>
          </cell>
        </row>
        <row r="189">
          <cell r="D189">
            <v>69</v>
          </cell>
        </row>
        <row r="190">
          <cell r="D190">
            <v>70</v>
          </cell>
        </row>
        <row r="191">
          <cell r="D191">
            <v>71</v>
          </cell>
        </row>
        <row r="192">
          <cell r="D192">
            <v>72</v>
          </cell>
        </row>
        <row r="193">
          <cell r="D193">
            <v>73</v>
          </cell>
          <cell r="E193" t="str">
            <v>齋藤 朋之</v>
          </cell>
        </row>
        <row r="194">
          <cell r="D194">
            <v>74</v>
          </cell>
        </row>
        <row r="195">
          <cell r="D195">
            <v>75</v>
          </cell>
          <cell r="E195" t="str">
            <v>斉藤 高志</v>
          </cell>
        </row>
        <row r="196">
          <cell r="D196">
            <v>76</v>
          </cell>
          <cell r="E196" t="str">
            <v>大森 俊太</v>
          </cell>
        </row>
        <row r="197">
          <cell r="D197">
            <v>77</v>
          </cell>
          <cell r="E197" t="str">
            <v>田中 茂樹</v>
          </cell>
          <cell r="F197" t="str">
            <v>カイデン</v>
          </cell>
        </row>
        <row r="198">
          <cell r="D198">
            <v>78</v>
          </cell>
        </row>
        <row r="199">
          <cell r="D199">
            <v>79</v>
          </cell>
          <cell r="E199" t="str">
            <v>野井 裕司</v>
          </cell>
        </row>
        <row r="200">
          <cell r="D200">
            <v>80</v>
          </cell>
        </row>
        <row r="201">
          <cell r="D201">
            <v>81</v>
          </cell>
          <cell r="E201" t="str">
            <v>山中 博幸</v>
          </cell>
        </row>
        <row r="202">
          <cell r="D202">
            <v>82</v>
          </cell>
          <cell r="E202" t="str">
            <v>神野 伸洋</v>
          </cell>
        </row>
        <row r="203">
          <cell r="D203">
            <v>83</v>
          </cell>
          <cell r="E203" t="str">
            <v>岡松 貴史</v>
          </cell>
        </row>
        <row r="204">
          <cell r="D204">
            <v>84</v>
          </cell>
          <cell r="E204" t="str">
            <v>池間 淳二</v>
          </cell>
        </row>
        <row r="205">
          <cell r="D205">
            <v>85</v>
          </cell>
          <cell r="E205" t="str">
            <v>芹澤 飛馬</v>
          </cell>
        </row>
        <row r="206">
          <cell r="D206">
            <v>86</v>
          </cell>
          <cell r="E206" t="str">
            <v>伊藤 雅則</v>
          </cell>
        </row>
        <row r="207">
          <cell r="D207">
            <v>87</v>
          </cell>
          <cell r="E207" t="str">
            <v>吉岡 雅将</v>
          </cell>
        </row>
        <row r="208">
          <cell r="D208">
            <v>88</v>
          </cell>
          <cell r="E208" t="str">
            <v>本田 裕一郎</v>
          </cell>
        </row>
        <row r="209">
          <cell r="D209">
            <v>89</v>
          </cell>
          <cell r="E209" t="str">
            <v>千田 崇</v>
          </cell>
        </row>
        <row r="210">
          <cell r="D210">
            <v>90</v>
          </cell>
          <cell r="E210" t="str">
            <v>佐久間 盛弘</v>
          </cell>
        </row>
        <row r="211">
          <cell r="D211">
            <v>91</v>
          </cell>
          <cell r="E211" t="str">
            <v>岩崎 康二</v>
          </cell>
        </row>
        <row r="212">
          <cell r="D212">
            <v>92</v>
          </cell>
          <cell r="E212" t="str">
            <v>郷原 真一</v>
          </cell>
        </row>
        <row r="213">
          <cell r="D213">
            <v>93</v>
          </cell>
          <cell r="E213" t="str">
            <v>小野　明紀</v>
          </cell>
        </row>
        <row r="214">
          <cell r="D214">
            <v>94</v>
          </cell>
          <cell r="E214" t="str">
            <v>澤　英雄</v>
          </cell>
        </row>
        <row r="215">
          <cell r="D215">
            <v>95</v>
          </cell>
          <cell r="E215" t="str">
            <v>橋本　雅裕</v>
          </cell>
        </row>
        <row r="216">
          <cell r="D216">
            <v>97</v>
          </cell>
          <cell r="E216" t="str">
            <v>大胡　義明</v>
          </cell>
        </row>
        <row r="217">
          <cell r="D217">
            <v>98</v>
          </cell>
          <cell r="E217" t="str">
            <v>奥山　達仁</v>
          </cell>
        </row>
        <row r="218">
          <cell r="D218">
            <v>99</v>
          </cell>
          <cell r="E218" t="str">
            <v>海老沢　光夫</v>
          </cell>
        </row>
        <row r="219">
          <cell r="D219">
            <v>100</v>
          </cell>
        </row>
        <row r="220">
          <cell r="D220">
            <v>501</v>
          </cell>
          <cell r="E220" t="str">
            <v>西沢　洋介</v>
          </cell>
        </row>
        <row r="221">
          <cell r="D221">
            <v>502</v>
          </cell>
          <cell r="E221" t="str">
            <v>柏木　春男</v>
          </cell>
        </row>
        <row r="222">
          <cell r="D222">
            <v>503</v>
          </cell>
          <cell r="E222" t="str">
            <v>緑川　浩</v>
          </cell>
        </row>
        <row r="223">
          <cell r="D223">
            <v>504</v>
          </cell>
          <cell r="E223" t="str">
            <v>笠川　隆弘</v>
          </cell>
        </row>
        <row r="224">
          <cell r="D224">
            <v>505</v>
          </cell>
          <cell r="E224" t="str">
            <v>南雲　隆行</v>
          </cell>
        </row>
        <row r="225">
          <cell r="D225">
            <v>506</v>
          </cell>
          <cell r="E225" t="str">
            <v>木村　弘之</v>
          </cell>
        </row>
        <row r="226">
          <cell r="D226">
            <v>507</v>
          </cell>
          <cell r="E226" t="str">
            <v>荻原　和彦</v>
          </cell>
        </row>
        <row r="227">
          <cell r="D227">
            <v>508</v>
          </cell>
          <cell r="E227" t="str">
            <v>浦　正博</v>
          </cell>
        </row>
        <row r="228">
          <cell r="D228">
            <v>509</v>
          </cell>
          <cell r="E228" t="str">
            <v>岩本　眞行</v>
          </cell>
        </row>
        <row r="229">
          <cell r="D229">
            <v>510</v>
          </cell>
          <cell r="E229" t="str">
            <v>原田　純二</v>
          </cell>
        </row>
        <row r="230">
          <cell r="D230">
            <v>511</v>
          </cell>
          <cell r="E230" t="str">
            <v>安岡　賢宏</v>
          </cell>
        </row>
        <row r="231">
          <cell r="D231">
            <v>514</v>
          </cell>
          <cell r="E231" t="str">
            <v>山嵜 猛秀</v>
          </cell>
          <cell r="F231" t="str">
            <v>コウラ</v>
          </cell>
        </row>
        <row r="232">
          <cell r="D232">
            <v>515</v>
          </cell>
          <cell r="E232" t="str">
            <v>相澤　敏孝</v>
          </cell>
        </row>
        <row r="233">
          <cell r="D233">
            <v>519</v>
          </cell>
          <cell r="E233" t="str">
            <v>廣田　雄一</v>
          </cell>
        </row>
        <row r="234">
          <cell r="D234">
            <v>520</v>
          </cell>
          <cell r="E234" t="str">
            <v>関根　太士</v>
          </cell>
        </row>
        <row r="235">
          <cell r="D235">
            <v>521</v>
          </cell>
          <cell r="E235" t="str">
            <v>福原　優</v>
          </cell>
          <cell r="F235" t="str">
            <v>カイデン</v>
          </cell>
        </row>
        <row r="236">
          <cell r="D236">
            <v>522</v>
          </cell>
          <cell r="E236" t="str">
            <v>小林　誠治</v>
          </cell>
        </row>
        <row r="237">
          <cell r="D237">
            <v>523</v>
          </cell>
          <cell r="E237" t="str">
            <v>内山　義雄</v>
          </cell>
        </row>
        <row r="238">
          <cell r="D238">
            <v>524</v>
          </cell>
          <cell r="E238" t="str">
            <v>井上　俊徳</v>
          </cell>
        </row>
        <row r="239">
          <cell r="D239">
            <v>525</v>
          </cell>
          <cell r="E239" t="str">
            <v>若松　博明</v>
          </cell>
        </row>
        <row r="240">
          <cell r="D240">
            <v>526</v>
          </cell>
          <cell r="E240" t="str">
            <v>八巻　徳光</v>
          </cell>
        </row>
        <row r="241">
          <cell r="D241">
            <v>527</v>
          </cell>
          <cell r="E241" t="str">
            <v>高橋　利幸</v>
          </cell>
        </row>
        <row r="242">
          <cell r="D242">
            <v>528</v>
          </cell>
          <cell r="E242" t="str">
            <v>青野　良修</v>
          </cell>
        </row>
        <row r="243">
          <cell r="D243">
            <v>529</v>
          </cell>
          <cell r="E243" t="str">
            <v>矢吹　政春</v>
          </cell>
        </row>
        <row r="244">
          <cell r="D244">
            <v>530</v>
          </cell>
          <cell r="E244" t="str">
            <v>庭野　辰冶</v>
          </cell>
        </row>
        <row r="245">
          <cell r="D245">
            <v>542</v>
          </cell>
          <cell r="E245" t="str">
            <v>高田　敏成</v>
          </cell>
        </row>
        <row r="246">
          <cell r="D246">
            <v>102</v>
          </cell>
        </row>
        <row r="247">
          <cell r="D247">
            <v>103</v>
          </cell>
        </row>
        <row r="248">
          <cell r="D248">
            <v>104</v>
          </cell>
        </row>
        <row r="249">
          <cell r="D249">
            <v>105</v>
          </cell>
        </row>
        <row r="250">
          <cell r="D250">
            <v>106</v>
          </cell>
        </row>
        <row r="251">
          <cell r="D251">
            <v>107</v>
          </cell>
        </row>
        <row r="252">
          <cell r="D252">
            <v>108</v>
          </cell>
        </row>
        <row r="253">
          <cell r="D253">
            <v>109</v>
          </cell>
        </row>
        <row r="254">
          <cell r="D254">
            <v>110</v>
          </cell>
        </row>
        <row r="255">
          <cell r="D255">
            <v>111</v>
          </cell>
        </row>
        <row r="256">
          <cell r="D256">
            <v>112</v>
          </cell>
        </row>
        <row r="257">
          <cell r="D257">
            <v>113</v>
          </cell>
          <cell r="E257" t="str">
            <v>小林 善光</v>
          </cell>
        </row>
        <row r="258">
          <cell r="D258">
            <v>114</v>
          </cell>
          <cell r="E258" t="str">
            <v>松崎 和也</v>
          </cell>
        </row>
        <row r="259">
          <cell r="D259">
            <v>115</v>
          </cell>
          <cell r="E259" t="str">
            <v>大森 祐介</v>
          </cell>
        </row>
        <row r="260">
          <cell r="D260">
            <v>116</v>
          </cell>
          <cell r="E260" t="str">
            <v>樫村 一茂</v>
          </cell>
        </row>
        <row r="261">
          <cell r="D261">
            <v>118</v>
          </cell>
          <cell r="E261" t="str">
            <v>関　正人</v>
          </cell>
        </row>
        <row r="262">
          <cell r="D262">
            <v>201</v>
          </cell>
          <cell r="E262" t="str">
            <v>ＤＸ Ａ班</v>
          </cell>
        </row>
        <row r="263">
          <cell r="D263">
            <v>210</v>
          </cell>
          <cell r="E263" t="str">
            <v>斎藤　信一</v>
          </cell>
        </row>
        <row r="264">
          <cell r="D264">
            <v>211</v>
          </cell>
          <cell r="E264" t="str">
            <v>山本　英一</v>
          </cell>
        </row>
        <row r="265">
          <cell r="D265">
            <v>212</v>
          </cell>
          <cell r="E265" t="str">
            <v>篠崎　公人</v>
          </cell>
        </row>
        <row r="266">
          <cell r="D266">
            <v>213</v>
          </cell>
          <cell r="E266" t="str">
            <v>石田　良之</v>
          </cell>
        </row>
        <row r="267">
          <cell r="D267">
            <v>214</v>
          </cell>
          <cell r="E267" t="str">
            <v>北園　元二</v>
          </cell>
        </row>
        <row r="268">
          <cell r="D268">
            <v>255</v>
          </cell>
          <cell r="E268" t="str">
            <v>西川　剛</v>
          </cell>
        </row>
        <row r="269">
          <cell r="D269">
            <v>256</v>
          </cell>
          <cell r="E269" t="str">
            <v>栄田　博夫</v>
          </cell>
        </row>
        <row r="270">
          <cell r="D270">
            <v>257</v>
          </cell>
          <cell r="E270" t="str">
            <v>日名川　和人</v>
          </cell>
        </row>
        <row r="271">
          <cell r="D271">
            <v>301</v>
          </cell>
          <cell r="E271" t="str">
            <v>CSE A班</v>
          </cell>
        </row>
        <row r="272">
          <cell r="D272">
            <v>302</v>
          </cell>
          <cell r="E272" t="str">
            <v>CSE B班</v>
          </cell>
        </row>
        <row r="273">
          <cell r="D273">
            <v>303</v>
          </cell>
          <cell r="E273" t="str">
            <v>CSE C班</v>
          </cell>
        </row>
        <row r="274">
          <cell r="D274">
            <v>304</v>
          </cell>
          <cell r="E274" t="str">
            <v>CSE D班</v>
          </cell>
        </row>
        <row r="275">
          <cell r="D275">
            <v>305</v>
          </cell>
          <cell r="E275" t="str">
            <v>CSE E班</v>
          </cell>
        </row>
        <row r="277">
          <cell r="D277">
            <v>119</v>
          </cell>
          <cell r="E277" t="str">
            <v>貝瀬　道俊</v>
          </cell>
        </row>
        <row r="278">
          <cell r="D278">
            <v>310</v>
          </cell>
          <cell r="E278" t="str">
            <v>岡崎　康峰</v>
          </cell>
        </row>
        <row r="279">
          <cell r="D279">
            <v>311</v>
          </cell>
          <cell r="E279" t="str">
            <v>安延　一浩</v>
          </cell>
        </row>
        <row r="280">
          <cell r="D280">
            <v>312</v>
          </cell>
          <cell r="E280" t="str">
            <v>田代　寿人</v>
          </cell>
        </row>
        <row r="281">
          <cell r="D281">
            <v>313</v>
          </cell>
          <cell r="E281" t="str">
            <v>島田　厚徳</v>
          </cell>
        </row>
        <row r="282">
          <cell r="D282">
            <v>314</v>
          </cell>
          <cell r="E282" t="str">
            <v>石上　達也</v>
          </cell>
          <cell r="F282" t="str">
            <v>カイデン</v>
          </cell>
        </row>
        <row r="283">
          <cell r="D283">
            <v>315</v>
          </cell>
          <cell r="E283" t="str">
            <v>北川　章宏</v>
          </cell>
        </row>
        <row r="284">
          <cell r="D284">
            <v>316</v>
          </cell>
          <cell r="E284" t="str">
            <v>和田　宏平</v>
          </cell>
        </row>
        <row r="285">
          <cell r="D285">
            <v>317</v>
          </cell>
          <cell r="E285" t="str">
            <v>和田　大樹</v>
          </cell>
        </row>
        <row r="286">
          <cell r="D286">
            <v>318</v>
          </cell>
          <cell r="E286" t="str">
            <v>加藤　宝</v>
          </cell>
        </row>
        <row r="287">
          <cell r="D287">
            <v>319</v>
          </cell>
          <cell r="E287" t="str">
            <v>大根　正規</v>
          </cell>
        </row>
        <row r="288">
          <cell r="D288">
            <v>320</v>
          </cell>
          <cell r="E288" t="str">
            <v>大根　陽介</v>
          </cell>
          <cell r="F288" t="str">
            <v>カイデン</v>
          </cell>
        </row>
        <row r="289">
          <cell r="D289">
            <v>321</v>
          </cell>
          <cell r="E289" t="str">
            <v>萩原　貴生</v>
          </cell>
        </row>
        <row r="290">
          <cell r="D290">
            <v>322</v>
          </cell>
          <cell r="E290" t="str">
            <v>小出　知行</v>
          </cell>
          <cell r="F290" t="str">
            <v>コムサイト</v>
          </cell>
        </row>
        <row r="291">
          <cell r="D291">
            <v>323</v>
          </cell>
          <cell r="E291" t="str">
            <v>大熊　英司</v>
          </cell>
        </row>
        <row r="292">
          <cell r="D292">
            <v>324</v>
          </cell>
          <cell r="E292" t="str">
            <v>清水　信吾</v>
          </cell>
        </row>
        <row r="293">
          <cell r="D293">
            <v>325</v>
          </cell>
          <cell r="E293" t="str">
            <v>沢本　信吾</v>
          </cell>
        </row>
        <row r="294">
          <cell r="D294">
            <v>326</v>
          </cell>
          <cell r="E294" t="str">
            <v>小田　洋一</v>
          </cell>
        </row>
        <row r="295">
          <cell r="D295">
            <v>327</v>
          </cell>
          <cell r="E295" t="str">
            <v>山崎　義文</v>
          </cell>
        </row>
        <row r="296">
          <cell r="D296">
            <v>328</v>
          </cell>
          <cell r="E296" t="str">
            <v>本吉　洋樹</v>
          </cell>
          <cell r="F296" t="str">
            <v>カイデン</v>
          </cell>
        </row>
        <row r="297">
          <cell r="D297">
            <v>329</v>
          </cell>
        </row>
        <row r="298">
          <cell r="D298">
            <v>330</v>
          </cell>
          <cell r="E298" t="str">
            <v>近藤　知弘</v>
          </cell>
        </row>
        <row r="299">
          <cell r="D299">
            <v>331</v>
          </cell>
          <cell r="E299" t="str">
            <v>田川　孝一</v>
          </cell>
        </row>
        <row r="300">
          <cell r="D300">
            <v>332</v>
          </cell>
          <cell r="E300" t="str">
            <v>田川　翼</v>
          </cell>
        </row>
        <row r="301">
          <cell r="D301">
            <v>333</v>
          </cell>
          <cell r="E301" t="str">
            <v>児玉　友人</v>
          </cell>
          <cell r="F301" t="str">
            <v>コムサイト</v>
          </cell>
        </row>
        <row r="302">
          <cell r="D302">
            <v>334</v>
          </cell>
          <cell r="E302" t="str">
            <v>樫根　裕希</v>
          </cell>
        </row>
        <row r="303">
          <cell r="D303">
            <v>335</v>
          </cell>
          <cell r="E303" t="str">
            <v>牧野　誠</v>
          </cell>
        </row>
        <row r="304">
          <cell r="D304">
            <v>336</v>
          </cell>
          <cell r="E304" t="str">
            <v>富崎　春王</v>
          </cell>
        </row>
        <row r="305">
          <cell r="D305">
            <v>339</v>
          </cell>
          <cell r="E305" t="str">
            <v>齊藤　信一</v>
          </cell>
        </row>
        <row r="306">
          <cell r="D306">
            <v>340</v>
          </cell>
          <cell r="E306" t="str">
            <v>勝又　孝介</v>
          </cell>
        </row>
        <row r="307">
          <cell r="D307">
            <v>341</v>
          </cell>
        </row>
        <row r="308">
          <cell r="D308">
            <v>342</v>
          </cell>
        </row>
        <row r="309">
          <cell r="D309">
            <v>343</v>
          </cell>
        </row>
        <row r="310">
          <cell r="D310">
            <v>344</v>
          </cell>
        </row>
        <row r="311">
          <cell r="D311">
            <v>345</v>
          </cell>
          <cell r="E311" t="str">
            <v>花ヶ崎　亨</v>
          </cell>
          <cell r="F311" t="str">
            <v>テレコム</v>
          </cell>
        </row>
        <row r="312">
          <cell r="D312">
            <v>346</v>
          </cell>
        </row>
        <row r="313">
          <cell r="D313">
            <v>347</v>
          </cell>
          <cell r="E313" t="str">
            <v>福士　伸和</v>
          </cell>
        </row>
        <row r="314">
          <cell r="D314">
            <v>348</v>
          </cell>
          <cell r="E314" t="str">
            <v>佐藤　雅之</v>
          </cell>
        </row>
        <row r="315">
          <cell r="D315">
            <v>349</v>
          </cell>
        </row>
        <row r="316">
          <cell r="D316">
            <v>350</v>
          </cell>
          <cell r="E316" t="str">
            <v>今井　進</v>
          </cell>
        </row>
        <row r="317">
          <cell r="D317">
            <v>351</v>
          </cell>
        </row>
        <row r="318">
          <cell r="D318">
            <v>352</v>
          </cell>
          <cell r="E318" t="str">
            <v>佐藤　旭</v>
          </cell>
          <cell r="F318" t="str">
            <v>コウラ</v>
          </cell>
        </row>
        <row r="319">
          <cell r="D319">
            <v>353</v>
          </cell>
        </row>
        <row r="320">
          <cell r="D320">
            <v>354</v>
          </cell>
          <cell r="E320" t="str">
            <v>清水　秀則</v>
          </cell>
        </row>
        <row r="321">
          <cell r="D321">
            <v>355</v>
          </cell>
          <cell r="E321" t="str">
            <v>山本　英一</v>
          </cell>
          <cell r="F321" t="str">
            <v>カイデン</v>
          </cell>
        </row>
        <row r="322">
          <cell r="D322">
            <v>356</v>
          </cell>
        </row>
        <row r="323">
          <cell r="D323">
            <v>357</v>
          </cell>
          <cell r="E323" t="str">
            <v>諸江　正昭</v>
          </cell>
          <cell r="F323" t="str">
            <v>カイデン</v>
          </cell>
        </row>
        <row r="324">
          <cell r="D324">
            <v>358</v>
          </cell>
        </row>
        <row r="325">
          <cell r="D325">
            <v>359</v>
          </cell>
        </row>
        <row r="326">
          <cell r="D326">
            <v>360</v>
          </cell>
        </row>
        <row r="327">
          <cell r="D327">
            <v>361</v>
          </cell>
          <cell r="E327" t="str">
            <v>山崎　幸二</v>
          </cell>
          <cell r="F327" t="str">
            <v>コウタク</v>
          </cell>
        </row>
        <row r="328">
          <cell r="D328">
            <v>362</v>
          </cell>
          <cell r="E328" t="str">
            <v>三田　忍</v>
          </cell>
          <cell r="F328" t="str">
            <v>コムサイト</v>
          </cell>
        </row>
        <row r="329">
          <cell r="D329">
            <v>363</v>
          </cell>
        </row>
        <row r="330">
          <cell r="D330">
            <v>364</v>
          </cell>
        </row>
        <row r="331">
          <cell r="D331">
            <v>365</v>
          </cell>
        </row>
        <row r="332">
          <cell r="D332">
            <v>366</v>
          </cell>
        </row>
        <row r="333">
          <cell r="D333">
            <v>367</v>
          </cell>
        </row>
        <row r="334">
          <cell r="D334">
            <v>368</v>
          </cell>
        </row>
        <row r="335">
          <cell r="D335">
            <v>369</v>
          </cell>
        </row>
        <row r="336">
          <cell r="D336">
            <v>370</v>
          </cell>
        </row>
        <row r="337">
          <cell r="D337">
            <v>371</v>
          </cell>
        </row>
        <row r="338">
          <cell r="D338">
            <v>372</v>
          </cell>
          <cell r="E338" t="str">
            <v>山本　秀昭</v>
          </cell>
          <cell r="F338" t="str">
            <v>コウラ</v>
          </cell>
        </row>
        <row r="339">
          <cell r="D339">
            <v>373</v>
          </cell>
        </row>
        <row r="340">
          <cell r="D340">
            <v>374</v>
          </cell>
        </row>
        <row r="341">
          <cell r="D341">
            <v>375</v>
          </cell>
        </row>
        <row r="342">
          <cell r="D342">
            <v>376</v>
          </cell>
        </row>
      </sheetData>
    </sheetDataSet>
  </externalBook>
</externalLink>
</file>

<file path=xl/externalLinks/externalLink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data"/>
      <sheetName val="データー"/>
      <sheetName val="コード一覧"/>
      <sheetName val="#REF"/>
      <sheetName val="POINTDate"/>
      <sheetName val="JOBｺｰﾄﾞ"/>
      <sheetName val="取引先ｺｰﾄﾞ"/>
      <sheetName val="Setup"/>
    </sheetNames>
    <sheetDataSet>
      <sheetData sheetId="0" refreshError="1">
        <row r="5">
          <cell r="B5" t="str">
            <v>S　引込宅内(一般工事)</v>
          </cell>
          <cell r="D5" t="str">
            <v>1日</v>
          </cell>
        </row>
        <row r="6">
          <cell r="B6" t="str">
            <v>M　引込宅内(一般工事)</v>
          </cell>
          <cell r="D6" t="str">
            <v>2日</v>
          </cell>
        </row>
        <row r="7">
          <cell r="B7" t="str">
            <v>①M　新規</v>
          </cell>
          <cell r="D7" t="str">
            <v>3日</v>
          </cell>
        </row>
        <row r="8">
          <cell r="B8" t="str">
            <v>③M　ｱｯﾌﾟｸﾞﾚｰﾄﾞ</v>
          </cell>
          <cell r="D8" t="str">
            <v>4日</v>
          </cell>
        </row>
        <row r="9">
          <cell r="B9" t="str">
            <v>④M　TEL(VP設置含む)</v>
          </cell>
          <cell r="D9" t="str">
            <v>5日</v>
          </cell>
        </row>
        <row r="10">
          <cell r="B10" t="str">
            <v>④-3　SMVP設置</v>
          </cell>
          <cell r="D10" t="str">
            <v>6日</v>
          </cell>
        </row>
        <row r="11">
          <cell r="B11" t="str">
            <v>⑤-1　宅内ｸﾚｰﾑ(T/C)</v>
          </cell>
          <cell r="D11" t="str">
            <v>7日</v>
          </cell>
        </row>
        <row r="12">
          <cell r="B12" t="str">
            <v>⑤-2　撤去工事</v>
          </cell>
          <cell r="D12" t="str">
            <v>8日</v>
          </cell>
        </row>
        <row r="13">
          <cell r="B13" t="str">
            <v>⑥-1　MDU棟内ｸﾚｰﾑ</v>
          </cell>
          <cell r="D13" t="str">
            <v>9日</v>
          </cell>
        </row>
        <row r="14">
          <cell r="B14" t="str">
            <v>⑥-2　幹線ｸﾚｰﾑ</v>
          </cell>
          <cell r="D14" t="str">
            <v>10日</v>
          </cell>
        </row>
        <row r="15">
          <cell r="B15" t="str">
            <v>⑦-1　S　宅内(即設置班・局出向)</v>
          </cell>
          <cell r="D15" t="str">
            <v>11日</v>
          </cell>
        </row>
        <row r="16">
          <cell r="B16" t="str">
            <v>⑦-2　M　宅内(即設置班・局出向)</v>
          </cell>
          <cell r="D16" t="str">
            <v>12日</v>
          </cell>
        </row>
        <row r="17">
          <cell r="B17" t="str">
            <v>⑪-1支障移転(人工)</v>
          </cell>
          <cell r="D17" t="str">
            <v>13日</v>
          </cell>
        </row>
        <row r="18">
          <cell r="B18" t="str">
            <v>⑪-2支障移転(見積工事)</v>
          </cell>
          <cell r="D18" t="str">
            <v>14日</v>
          </cell>
        </row>
        <row r="19">
          <cell r="B19" t="str">
            <v>⑫幹線建設</v>
          </cell>
          <cell r="D19" t="str">
            <v>15日</v>
          </cell>
        </row>
        <row r="20">
          <cell r="B20" t="str">
            <v>⑬-1分配線建設(人工)</v>
          </cell>
          <cell r="D20" t="str">
            <v>16日</v>
          </cell>
        </row>
        <row r="21">
          <cell r="B21" t="str">
            <v>⑬-2分配線建設(見積工事)</v>
          </cell>
          <cell r="D21" t="str">
            <v>17日</v>
          </cell>
        </row>
        <row r="22">
          <cell r="B22" t="str">
            <v>⑭ ﾘﾏｰｹ材料（放送設備修繕費-材料）</v>
          </cell>
          <cell r="D22" t="str">
            <v>18日</v>
          </cell>
        </row>
        <row r="23">
          <cell r="B23" t="str">
            <v>⑮電障工事</v>
          </cell>
          <cell r="D23" t="str">
            <v>19日</v>
          </cell>
        </row>
        <row r="24">
          <cell r="B24" t="str">
            <v>⑬-1分配線建設(人工)【UE06007】北栄2丁目　浦西38号柱　タップオフポート不足に伴うフェイス交換(UEC06027)</v>
          </cell>
          <cell r="D24" t="str">
            <v>20日</v>
          </cell>
        </row>
        <row r="25">
          <cell r="B25" t="str">
            <v>⑬-1分配線建設(人工)【UE06013】MDUリバーサイド天野　TEL改修に伴うメッセン増設工事(UEC06034)</v>
          </cell>
          <cell r="D25" t="str">
            <v>21日</v>
          </cell>
        </row>
        <row r="26">
          <cell r="B26" t="str">
            <v>⑪-2支障移転(見積工事)【US05021】西幹9左4号柱　移設改修工事</v>
          </cell>
          <cell r="D26" t="str">
            <v>22日</v>
          </cell>
        </row>
        <row r="27">
          <cell r="B27" t="str">
            <v>⑪-2支障移転(見積工事)【US04029】弁天42,43,44号柱　移設改修工事</v>
          </cell>
          <cell r="D27" t="str">
            <v>23日</v>
          </cell>
        </row>
        <row r="28">
          <cell r="B28" t="str">
            <v>⑪-2支障移転(見積工事)【US04073】東堀22号柱　移設改修工事</v>
          </cell>
          <cell r="D28" t="str">
            <v>24日</v>
          </cell>
        </row>
        <row r="29">
          <cell r="B29" t="str">
            <v>⑪-2支障移転(見積工事)【US04074】西堀70号柱　移設改修工事</v>
          </cell>
          <cell r="D29" t="str">
            <v>25日</v>
          </cell>
        </row>
        <row r="30">
          <cell r="B30" t="str">
            <v>⑪-2支障移転(見積工事)【US06036】東堀146号柱　移設改修工事</v>
          </cell>
          <cell r="D30" t="str">
            <v>26日</v>
          </cell>
        </row>
        <row r="31">
          <cell r="B31" t="str">
            <v>⑪-2支障移転(見積工事)【US06048】第2見明川支19右4右2左1(住民ｸﾚｰﾑ)</v>
          </cell>
          <cell r="D31" t="str">
            <v>27日</v>
          </cell>
        </row>
        <row r="32">
          <cell r="B32" t="str">
            <v>⑪-2支障移転(見積工事)【US06049】南幹23右13左14右6直2(住民ｸﾚｰﾑ)</v>
          </cell>
          <cell r="D32" t="str">
            <v>28日</v>
          </cell>
        </row>
        <row r="33">
          <cell r="B33" t="str">
            <v>⑪-2支障移転(見積工事)【US06051】第2見明川支19左1右5(住民ｸﾚｰﾑ)</v>
          </cell>
          <cell r="D33" t="str">
            <v>29日</v>
          </cell>
        </row>
        <row r="34">
          <cell r="B34" t="str">
            <v>⑪-2支障移転(見積工事)【US06052】第2見明川支13右5左1右1（住民ｸﾚｰﾑ）</v>
          </cell>
          <cell r="D34" t="str">
            <v>30日</v>
          </cell>
        </row>
        <row r="35">
          <cell r="D35" t="str">
            <v>31日</v>
          </cell>
        </row>
        <row r="36">
          <cell r="D36" t="str">
            <v>報告延長1日目</v>
          </cell>
        </row>
        <row r="37">
          <cell r="D37" t="str">
            <v>報告延長2日目</v>
          </cell>
        </row>
        <row r="38">
          <cell r="D38" t="str">
            <v>報告延長3日目</v>
          </cell>
        </row>
        <row r="39">
          <cell r="D39" t="str">
            <v>報告延長4日目</v>
          </cell>
        </row>
        <row r="40">
          <cell r="D40" t="str">
            <v>報告延長5日目</v>
          </cell>
        </row>
        <row r="41">
          <cell r="D41" t="str">
            <v>報告延長6日目</v>
          </cell>
        </row>
        <row r="42">
          <cell r="D42" t="str">
            <v>報告延長7日目</v>
          </cell>
        </row>
        <row r="43">
          <cell r="D43" t="str">
            <v>報告延長8日目</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sheetDataSet>
  </externalBook>
</externalLink>
</file>

<file path=xl/externalLinks/externalLink1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修正内容"/>
      <sheetName val="社外明細作成ｼｰﾄ"/>
      <sheetName val="ｺﾝﾌﾟﾗﾘｽﾄ"/>
      <sheetName val="10年5期分割社内表紙"/>
      <sheetName val="10年5期分割工事明細"/>
      <sheetName val="10年5期分割工事見積条件"/>
      <sheetName val="社内表紙_一括"/>
      <sheetName val="一括工事提出用見積表紙"/>
      <sheetName val="提出用明細_一括"/>
      <sheetName val="_一括提出用見積条件"/>
      <sheetName val="BOM"/>
      <sheetName val="HE構成"/>
      <sheetName val="HEsymbol"/>
      <sheetName val="asbuild"/>
      <sheetName val="OptTr"/>
      <sheetName val="通信"/>
      <sheetName val="架線工種"/>
      <sheetName val="他社ベンチ"/>
      <sheetName val="放送HE"/>
      <sheetName val="通信HE"/>
    </sheetNames>
    <sheetDataSet>
      <sheetData sheetId="0" refreshError="1"/>
      <sheetData sheetId="1">
        <row r="26">
          <cell r="O26" t="str">
            <v>eot</v>
          </cell>
        </row>
      </sheetData>
      <sheetData sheetId="2" refreshError="1"/>
      <sheetData sheetId="3">
        <row r="43">
          <cell r="M43">
            <v>443033186</v>
          </cell>
        </row>
      </sheetData>
      <sheetData sheetId="4">
        <row r="395">
          <cell r="BG395">
            <v>30627600</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Set>
  </externalBook>
</externalLink>
</file>

<file path=xl/externalLinks/externalLink1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主要員数"/>
      <sheetName val="線路損失"/>
      <sheetName val="設定値"/>
      <sheetName val="Sheet2"/>
      <sheetName val="Sheet3"/>
    </sheetNames>
    <sheetDataSet>
      <sheetData sheetId="0"/>
      <sheetData sheetId="1"/>
      <sheetData sheetId="2">
        <row r="2">
          <cell r="C2">
            <v>0.3</v>
          </cell>
        </row>
        <row r="3">
          <cell r="C3">
            <v>0.1</v>
          </cell>
        </row>
        <row r="4">
          <cell r="C4">
            <v>0.3</v>
          </cell>
        </row>
        <row r="6">
          <cell r="C6">
            <v>20</v>
          </cell>
        </row>
        <row r="17">
          <cell r="C17">
            <v>4.5</v>
          </cell>
        </row>
      </sheetData>
      <sheetData sheetId="3"/>
      <sheetData sheetId="4"/>
    </sheetDataSet>
  </externalBook>
</externalLink>
</file>

<file path=xl/externalLinks/externalLink1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
      <sheetName val="積算条件"/>
      <sheetName val="BOM_FTTC"/>
      <sheetName val="BOM_従来"/>
      <sheetName val="BOM_FTTC_Ａ"/>
      <sheetName val="BOM_FTTC_C"/>
    </sheetNames>
    <sheetDataSet>
      <sheetData sheetId="0"/>
      <sheetData sheetId="1"/>
      <sheetData sheetId="2"/>
      <sheetData sheetId="3" refreshError="1">
        <row r="135">
          <cell r="C135" t="str">
            <v>TO-268F7</v>
          </cell>
        </row>
        <row r="136">
          <cell r="C136" t="str">
            <v>TO-238F7</v>
          </cell>
        </row>
        <row r="137">
          <cell r="C137" t="str">
            <v>TO-208F7</v>
          </cell>
        </row>
        <row r="138">
          <cell r="C138" t="str">
            <v>TO-178F7</v>
          </cell>
        </row>
        <row r="139">
          <cell r="C139" t="str">
            <v>TO-148F7</v>
          </cell>
        </row>
        <row r="140">
          <cell r="C140" t="str">
            <v>SP-8F7</v>
          </cell>
        </row>
        <row r="141">
          <cell r="C141" t="str">
            <v>TO-264F7</v>
          </cell>
        </row>
        <row r="142">
          <cell r="C142" t="str">
            <v>TO-234F7</v>
          </cell>
        </row>
        <row r="143">
          <cell r="C143" t="str">
            <v>TO-204F7</v>
          </cell>
        </row>
        <row r="144">
          <cell r="C144" t="str">
            <v>TO-174F7</v>
          </cell>
        </row>
        <row r="145">
          <cell r="C145" t="str">
            <v>TO-154F7</v>
          </cell>
        </row>
        <row r="146">
          <cell r="C146" t="str">
            <v>TO-124F7</v>
          </cell>
        </row>
        <row r="147">
          <cell r="C147" t="str">
            <v>TO-104F7</v>
          </cell>
        </row>
        <row r="148">
          <cell r="C148" t="str">
            <v>SP-4F7</v>
          </cell>
        </row>
        <row r="149">
          <cell r="C149" t="str">
            <v>TO-262F7</v>
          </cell>
        </row>
        <row r="150">
          <cell r="C150" t="str">
            <v>TO-232F7</v>
          </cell>
        </row>
        <row r="151">
          <cell r="C151" t="str">
            <v>TO-202F7</v>
          </cell>
        </row>
        <row r="152">
          <cell r="C152" t="str">
            <v>TO-172F7</v>
          </cell>
        </row>
        <row r="153">
          <cell r="C153" t="str">
            <v>TO-152F7</v>
          </cell>
        </row>
        <row r="154">
          <cell r="C154" t="str">
            <v>TO-122F7</v>
          </cell>
        </row>
        <row r="155">
          <cell r="C155" t="str">
            <v>TO-102F7</v>
          </cell>
        </row>
        <row r="156">
          <cell r="C156" t="str">
            <v>TO-072F7</v>
          </cell>
        </row>
        <row r="157">
          <cell r="C157" t="str">
            <v>SP-2F7</v>
          </cell>
        </row>
      </sheetData>
      <sheetData sheetId="4"/>
      <sheetData sheetId="5"/>
    </sheetDataSet>
  </externalBook>
</externalLink>
</file>

<file path=xl/externalLinks/externalLink1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Setup"/>
      <sheetName val="Link"/>
      <sheetName val="Print"/>
      <sheetName val="Summary"/>
      <sheetName val="Detail P&amp;L"/>
      <sheetName val="Subs"/>
      <sheetName val="Stats"/>
      <sheetName val="Rates"/>
      <sheetName val="Prog Costs"/>
      <sheetName val="Salaries"/>
      <sheetName val="Other Rev WS"/>
      <sheetName val="Other Exp WS"/>
      <sheetName val="Financial Lease"/>
      <sheetName val="Depr"/>
      <sheetName val="Capital"/>
      <sheetName val="Stmt Cash Flow"/>
      <sheetName val="Prn P&amp;L"/>
      <sheetName val="Prn Subs"/>
      <sheetName val="Prn Rates"/>
      <sheetName val="Prn Prog"/>
      <sheetName val="Prn Sal"/>
      <sheetName val="Prn Other Rev"/>
      <sheetName val="Prn Other Exp"/>
      <sheetName val="Prn Depr"/>
      <sheetName val="Prn Cap"/>
      <sheetName val="Prn SCF"/>
      <sheetName val="Prn All"/>
    </sheetNames>
    <sheetDataSet>
      <sheetData sheetId="0" refreshError="1">
        <row r="2">
          <cell r="I2" t="str">
            <v>shonan</v>
          </cell>
        </row>
        <row r="4">
          <cell r="I4">
            <v>200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Set>
  </externalBook>
</externalLink>
</file>

<file path=xl/externalLinks/externalLink1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1(1-1)"/>
      <sheetName val="11(1-2)"/>
      <sheetName val="11(2-1)"/>
      <sheetName val="11(2-2)"/>
      <sheetName val="topping"/>
      <sheetName val="ｻﾙﾌｧｰ別"/>
      <sheetName val="crd"/>
      <sheetName val="head"/>
      <sheetName val="通産11その1"/>
      <sheetName val="通産11その2"/>
      <sheetName val="統計11号編集基本"/>
    </sheetNames>
    <sheetDataSet>
      <sheetData sheetId="0"/>
      <sheetData sheetId="1"/>
      <sheetData sheetId="2"/>
      <sheetData sheetId="3"/>
      <sheetData sheetId="4"/>
      <sheetData sheetId="5"/>
      <sheetData sheetId="6"/>
      <sheetData sheetId="7"/>
      <sheetData sheetId="8"/>
      <sheetData sheetId="9">
        <row r="44">
          <cell r="A44">
            <v>0</v>
          </cell>
        </row>
        <row r="45">
          <cell r="A45">
            <v>0</v>
          </cell>
        </row>
        <row r="46">
          <cell r="A46">
            <v>0</v>
          </cell>
        </row>
        <row r="47">
          <cell r="A47">
            <v>0</v>
          </cell>
        </row>
        <row r="48">
          <cell r="A48">
            <v>0</v>
          </cell>
        </row>
        <row r="49">
          <cell r="A49">
            <v>0</v>
          </cell>
        </row>
        <row r="50">
          <cell r="A50">
            <v>0</v>
          </cell>
        </row>
        <row r="51">
          <cell r="A51">
            <v>0</v>
          </cell>
        </row>
        <row r="52">
          <cell r="A52">
            <v>0</v>
          </cell>
        </row>
        <row r="53">
          <cell r="A53">
            <v>0</v>
          </cell>
        </row>
        <row r="54">
          <cell r="A54">
            <v>0</v>
          </cell>
        </row>
        <row r="61">
          <cell r="A61">
            <v>0</v>
          </cell>
        </row>
      </sheetData>
      <sheetData sheetId="10"/>
    </sheetDataSet>
  </externalBook>
</externalLink>
</file>

<file path=xl/externalLinks/externalLink1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注"/>
      <sheetName val="支払依頼書"/>
      <sheetName val="JOBｺｰﾄﾞ"/>
      <sheetName val="勘定科目ｺｰﾄﾞ"/>
      <sheetName val="取引先ｺｰﾄﾞ"/>
      <sheetName val="工事別単価"/>
      <sheetName val="Setup"/>
      <sheetName val="data"/>
    </sheetNames>
    <sheetDataSet>
      <sheetData sheetId="0"/>
      <sheetData sheetId="1"/>
      <sheetData sheetId="2" refreshError="1">
        <row r="2">
          <cell r="B2" t="str">
            <v>T-TEC運営費</v>
          </cell>
        </row>
        <row r="3">
          <cell r="B3" t="str">
            <v>東京ＳＭＣ運営費</v>
          </cell>
        </row>
        <row r="4">
          <cell r="B4" t="str">
            <v>T-TEC資材</v>
          </cell>
        </row>
        <row r="5">
          <cell r="B5" t="str">
            <v>T-TEC工事費</v>
          </cell>
        </row>
        <row r="6">
          <cell r="B6" t="str">
            <v>東ﾌﾞﾛｯｸ(練馬)工事費</v>
          </cell>
        </row>
        <row r="7">
          <cell r="B7" t="str">
            <v>東ﾌﾞﾛｯｸ(板橋)工事費</v>
          </cell>
        </row>
        <row r="8">
          <cell r="B8" t="str">
            <v>西ﾌﾞﾛｯｸ(西東京)工事費</v>
          </cell>
        </row>
        <row r="9">
          <cell r="B9" t="str">
            <v>西ﾌﾞﾛｯｸ(西ｴﾘｱ)工事費</v>
          </cell>
        </row>
        <row r="10">
          <cell r="B10" t="str">
            <v>南ﾌﾞﾛｯｸ(杉並)工事費</v>
          </cell>
        </row>
        <row r="11">
          <cell r="B11" t="str">
            <v>南ﾌﾞﾛｯｸ(調布)工事費</v>
          </cell>
        </row>
        <row r="12">
          <cell r="B12" t="str">
            <v>ＪＭＣ工事費</v>
          </cell>
        </row>
        <row r="13">
          <cell r="B13" t="str">
            <v>せたまちLNP業務委託</v>
          </cell>
        </row>
        <row r="14">
          <cell r="B14" t="str">
            <v>板橋（工事事務所）代表</v>
          </cell>
        </row>
        <row r="15">
          <cell r="B15" t="str">
            <v>板橋引込宅内設備工事</v>
          </cell>
        </row>
        <row r="16">
          <cell r="B16" t="str">
            <v>東京工事事務所 運営費</v>
          </cell>
        </row>
        <row r="17">
          <cell r="B17" t="str">
            <v>東京工事事務所(せたまち）引宅工事</v>
          </cell>
        </row>
        <row r="18">
          <cell r="B18" t="str">
            <v>東京工事事務所(せたまち）ｼｽﾃﾑ保守</v>
          </cell>
        </row>
        <row r="19">
          <cell r="B19" t="str">
            <v>東京工事事務所(せたまち）修繕</v>
          </cell>
        </row>
        <row r="20">
          <cell r="B20" t="str">
            <v>東京工事事務所(せたまち）MDU導入工事</v>
          </cell>
        </row>
      </sheetData>
      <sheetData sheetId="3"/>
      <sheetData sheetId="4"/>
      <sheetData sheetId="5" refreshError="1"/>
      <sheetData sheetId="6" refreshError="1"/>
      <sheetData sheetId="7" refreshError="1"/>
    </sheetDataSet>
  </externalBook>
</externalLink>
</file>

<file path=xl/externalLinks/externalLink1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全国"/>
    </sheetNames>
    <sheetDataSet>
      <sheetData sheetId="0" refreshError="1"/>
    </sheetDataSet>
  </externalBook>
</externalLink>
</file>

<file path=xl/externalLinks/externalLink1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OPT1"/>
      <sheetName val="Sheet1"/>
      <sheetName val="見積条件"/>
      <sheetName val="見積OPT"/>
      <sheetName val="見積同軸"/>
      <sheetName val="実施OPT"/>
      <sheetName val="実施同軸 "/>
      <sheetName val="文字列"/>
    </sheetNames>
    <sheetDataSet>
      <sheetData sheetId="0" refreshError="1">
        <row r="112">
          <cell r="H112">
            <v>1094000</v>
          </cell>
        </row>
      </sheetData>
      <sheetData sheetId="1" refreshError="1"/>
      <sheetData sheetId="2" refreshError="1"/>
      <sheetData sheetId="3" refreshError="1"/>
      <sheetData sheetId="4" refreshError="1"/>
      <sheetData sheetId="5" refreshError="1"/>
      <sheetData sheetId="6" refreshError="1"/>
      <sheetData sheetId="7" refreshError="1"/>
    </sheetDataSet>
  </externalBook>
</externalLink>
</file>

<file path=xl/externalLinks/externalLink1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H13～H17"/>
      <sheetName val="グラフ"/>
      <sheetName val="国籍別 (那覇空港)"/>
      <sheetName val="国籍別 (那覇港)"/>
      <sheetName val="国籍別 (平良港)"/>
      <sheetName val="国籍別 (石垣港)"/>
      <sheetName val="グラフ (台湾)"/>
      <sheetName val="グラフ (韓国)"/>
      <sheetName val="グラフ (香港)"/>
      <sheetName val="グラフ (中国)"/>
      <sheetName val="グラフ（外国人）"/>
      <sheetName val="⑮"/>
    </sheetNames>
    <sheetDataSet>
      <sheetData sheetId="0">
        <row r="1">
          <cell r="A1" t="str">
            <v>月別入域観光客数の推移（平成１３年～平成１７年）</v>
          </cell>
        </row>
        <row r="2">
          <cell r="U2" t="str">
            <v>(単位:人、％）</v>
          </cell>
        </row>
        <row r="3">
          <cell r="B3" t="str">
            <v>実　　　　　　数</v>
          </cell>
          <cell r="C3" t="str">
            <v>前 　 年 　 比</v>
          </cell>
          <cell r="L3" t="str">
            <v>前 　 年 　 比</v>
          </cell>
        </row>
        <row r="4">
          <cell r="B4" t="str">
            <v>平成１３年</v>
          </cell>
          <cell r="C4" t="str">
            <v>平成１４年</v>
          </cell>
          <cell r="D4" t="str">
            <v>平成１４年</v>
          </cell>
          <cell r="E4" t="str">
            <v>平成１６年</v>
          </cell>
          <cell r="F4" t="str">
            <v>平成１５年</v>
          </cell>
          <cell r="G4" t="str">
            <v>13年／12年</v>
          </cell>
          <cell r="H4" t="str">
            <v>平成１６年</v>
          </cell>
          <cell r="I4" t="str">
            <v>15年／14年</v>
          </cell>
          <cell r="J4" t="str">
            <v>平成１７年</v>
          </cell>
          <cell r="K4" t="str">
            <v>17年／16年</v>
          </cell>
          <cell r="L4" t="str">
            <v>13年／12年</v>
          </cell>
          <cell r="N4" t="str">
            <v>14年／13年</v>
          </cell>
          <cell r="P4" t="str">
            <v>15年／14年</v>
          </cell>
          <cell r="R4" t="str">
            <v>16年／15年</v>
          </cell>
          <cell r="T4" t="str">
            <v>17年／16年</v>
          </cell>
        </row>
        <row r="5">
          <cell r="B5" t="str">
            <v>月 間</v>
          </cell>
          <cell r="C5" t="str">
            <v>累 計</v>
          </cell>
          <cell r="D5" t="str">
            <v>月 間</v>
          </cell>
          <cell r="E5" t="str">
            <v>累 計</v>
          </cell>
          <cell r="F5" t="str">
            <v>月 間</v>
          </cell>
          <cell r="G5" t="str">
            <v>累 計</v>
          </cell>
          <cell r="H5" t="str">
            <v>月 間</v>
          </cell>
          <cell r="I5" t="str">
            <v>累 計</v>
          </cell>
          <cell r="J5" t="str">
            <v>月 間</v>
          </cell>
          <cell r="K5" t="str">
            <v>累 計</v>
          </cell>
          <cell r="L5" t="str">
            <v>月 間</v>
          </cell>
          <cell r="M5" t="str">
            <v>累 計</v>
          </cell>
          <cell r="N5" t="str">
            <v>月 間</v>
          </cell>
          <cell r="O5" t="str">
            <v>累 計</v>
          </cell>
          <cell r="P5" t="str">
            <v>月 間</v>
          </cell>
          <cell r="Q5" t="str">
            <v>累 計</v>
          </cell>
          <cell r="R5" t="str">
            <v>月 間</v>
          </cell>
          <cell r="S5" t="str">
            <v>累 計</v>
          </cell>
          <cell r="T5" t="str">
            <v>月 間</v>
          </cell>
          <cell r="U5" t="str">
            <v>累 計</v>
          </cell>
        </row>
        <row r="6">
          <cell r="A6" t="str">
            <v>１月</v>
          </cell>
          <cell r="B6">
            <v>344500</v>
          </cell>
          <cell r="C6">
            <v>344500</v>
          </cell>
          <cell r="D6">
            <v>334900</v>
          </cell>
          <cell r="E6">
            <v>334900</v>
          </cell>
          <cell r="F6">
            <v>379800</v>
          </cell>
          <cell r="G6">
            <v>379800</v>
          </cell>
          <cell r="H6">
            <v>379200</v>
          </cell>
          <cell r="I6">
            <v>379200</v>
          </cell>
          <cell r="J6">
            <v>392400</v>
          </cell>
          <cell r="K6">
            <v>392400</v>
          </cell>
          <cell r="L6">
            <v>2.5908278737343693</v>
          </cell>
          <cell r="M6">
            <v>2.5908278737343693</v>
          </cell>
          <cell r="N6">
            <v>-2.7866473149491924</v>
          </cell>
          <cell r="O6">
            <v>-2.7866473149491924</v>
          </cell>
          <cell r="P6">
            <v>13.406987160346361</v>
          </cell>
          <cell r="Q6">
            <v>13.406987160346361</v>
          </cell>
          <cell r="R6">
            <v>-0.15797788309637895</v>
          </cell>
          <cell r="S6">
            <v>-0.15797788309637895</v>
          </cell>
          <cell r="T6">
            <v>3.48101265822784</v>
          </cell>
          <cell r="U6">
            <v>3.48101265822784</v>
          </cell>
        </row>
        <row r="7">
          <cell r="A7" t="str">
            <v>２月</v>
          </cell>
          <cell r="B7">
            <v>377000</v>
          </cell>
          <cell r="C7">
            <v>721500</v>
          </cell>
          <cell r="D7">
            <v>395600</v>
          </cell>
          <cell r="E7">
            <v>730500</v>
          </cell>
          <cell r="F7">
            <v>399400</v>
          </cell>
          <cell r="G7">
            <v>779200</v>
          </cell>
          <cell r="H7">
            <v>436300</v>
          </cell>
          <cell r="I7">
            <v>815500</v>
          </cell>
          <cell r="J7">
            <v>421300</v>
          </cell>
          <cell r="K7">
            <v>0</v>
          </cell>
          <cell r="L7">
            <v>-2.6845637583892596</v>
          </cell>
          <cell r="M7">
            <v>-0.23506637168141253</v>
          </cell>
          <cell r="N7">
            <v>4.9336870026525048</v>
          </cell>
          <cell r="O7">
            <v>1.2474012474012426</v>
          </cell>
          <cell r="P7">
            <v>0.96056622851365603</v>
          </cell>
          <cell r="Q7">
            <v>6.6666666666666714</v>
          </cell>
          <cell r="R7">
            <v>9.2388582874311425</v>
          </cell>
          <cell r="S7">
            <v>4.6586242299794662</v>
          </cell>
          <cell r="T7">
            <v>-3.4380013752005567</v>
          </cell>
          <cell r="U7">
            <v>-0.22072348252605423</v>
          </cell>
        </row>
        <row r="8">
          <cell r="A8" t="str">
            <v>３月</v>
          </cell>
          <cell r="B8">
            <v>431200</v>
          </cell>
          <cell r="C8">
            <v>1152700</v>
          </cell>
          <cell r="D8">
            <v>461800</v>
          </cell>
          <cell r="E8">
            <v>1192300</v>
          </cell>
          <cell r="F8">
            <v>477800</v>
          </cell>
          <cell r="G8">
            <v>1257000</v>
          </cell>
          <cell r="H8">
            <v>486500</v>
          </cell>
          <cell r="I8">
            <v>1302000</v>
          </cell>
          <cell r="J8">
            <v>506700</v>
          </cell>
          <cell r="K8">
            <v>0</v>
          </cell>
          <cell r="L8">
            <v>-4.8963387737097577</v>
          </cell>
          <cell r="M8">
            <v>-2.0312765595784441</v>
          </cell>
          <cell r="N8">
            <v>7.0964749536178005</v>
          </cell>
          <cell r="O8">
            <v>3.4354125097597006</v>
          </cell>
          <cell r="P8">
            <v>3.4647033347769565</v>
          </cell>
          <cell r="Q8">
            <v>5.4264866224943376</v>
          </cell>
          <cell r="R8">
            <v>1.8208455420678007</v>
          </cell>
          <cell r="S8">
            <v>3.5799522673030992</v>
          </cell>
          <cell r="T8">
            <v>4.1521068859198209</v>
          </cell>
          <cell r="U8">
            <v>1.4132104454685219</v>
          </cell>
        </row>
        <row r="9">
          <cell r="A9" t="str">
            <v>４月</v>
          </cell>
          <cell r="B9">
            <v>382000</v>
          </cell>
          <cell r="C9">
            <v>1534700</v>
          </cell>
          <cell r="D9">
            <v>380200</v>
          </cell>
          <cell r="E9">
            <v>1572500</v>
          </cell>
          <cell r="F9">
            <v>368000</v>
          </cell>
          <cell r="G9">
            <v>1625000</v>
          </cell>
          <cell r="H9">
            <v>418500</v>
          </cell>
          <cell r="I9">
            <v>1720500</v>
          </cell>
          <cell r="J9" t="str">
            <v/>
          </cell>
          <cell r="K9">
            <v>0</v>
          </cell>
          <cell r="L9">
            <v>9.8332374928119464</v>
          </cell>
          <cell r="M9">
            <v>0.67567567567567721</v>
          </cell>
          <cell r="N9">
            <v>-0.47120418848167844</v>
          </cell>
          <cell r="O9">
            <v>2.4630220890076089</v>
          </cell>
          <cell r="P9">
            <v>-3.2088374539715971</v>
          </cell>
          <cell r="Q9">
            <v>3.3386327503974513</v>
          </cell>
          <cell r="R9">
            <v>13.722826086956516</v>
          </cell>
          <cell r="S9">
            <v>5.8769230769230631</v>
          </cell>
        </row>
        <row r="10">
          <cell r="A10" t="str">
            <v>５月</v>
          </cell>
          <cell r="B10">
            <v>337000</v>
          </cell>
          <cell r="C10">
            <v>1871700</v>
          </cell>
          <cell r="D10">
            <v>343000</v>
          </cell>
          <cell r="E10">
            <v>1915500</v>
          </cell>
          <cell r="F10">
            <v>348700</v>
          </cell>
          <cell r="G10">
            <v>1973700</v>
          </cell>
          <cell r="H10">
            <v>395000</v>
          </cell>
          <cell r="I10">
            <v>2115500</v>
          </cell>
          <cell r="J10" t="str">
            <v/>
          </cell>
          <cell r="K10">
            <v>0</v>
          </cell>
          <cell r="L10">
            <v>4.3666769897801316</v>
          </cell>
          <cell r="M10">
            <v>1.320846641043687</v>
          </cell>
          <cell r="N10">
            <v>1.7804154302670554</v>
          </cell>
          <cell r="O10">
            <v>2.3401186087514105</v>
          </cell>
          <cell r="P10">
            <v>1.661807580174937</v>
          </cell>
          <cell r="Q10">
            <v>3.0383711824588886</v>
          </cell>
          <cell r="R10">
            <v>13.277889303125903</v>
          </cell>
          <cell r="S10">
            <v>7.1844758575264649</v>
          </cell>
        </row>
        <row r="11">
          <cell r="A11" t="str">
            <v>６月</v>
          </cell>
          <cell r="B11">
            <v>354900</v>
          </cell>
          <cell r="C11">
            <v>2226600</v>
          </cell>
          <cell r="D11">
            <v>366300</v>
          </cell>
          <cell r="E11">
            <v>2281800</v>
          </cell>
          <cell r="F11">
            <v>360200</v>
          </cell>
          <cell r="G11">
            <v>2333900</v>
          </cell>
          <cell r="H11">
            <v>381200</v>
          </cell>
          <cell r="I11">
            <v>2496700</v>
          </cell>
          <cell r="J11" t="str">
            <v/>
          </cell>
          <cell r="K11">
            <v>0</v>
          </cell>
          <cell r="L11">
            <v>5.2491103202847</v>
          </cell>
          <cell r="M11">
            <v>1.9272144655527512</v>
          </cell>
          <cell r="N11">
            <v>3.2121724429416787</v>
          </cell>
          <cell r="O11">
            <v>2.4791161412018425</v>
          </cell>
          <cell r="P11">
            <v>-1.6653016653016692</v>
          </cell>
          <cell r="Q11">
            <v>2.2832851257778941</v>
          </cell>
          <cell r="R11">
            <v>5.8300943920044404</v>
          </cell>
          <cell r="S11">
            <v>6.9754488195723923</v>
          </cell>
        </row>
        <row r="12">
          <cell r="A12" t="str">
            <v>７月</v>
          </cell>
          <cell r="B12">
            <v>409300</v>
          </cell>
          <cell r="C12">
            <v>2635900</v>
          </cell>
          <cell r="D12">
            <v>396600</v>
          </cell>
          <cell r="E12">
            <v>2678400</v>
          </cell>
          <cell r="F12">
            <v>451300</v>
          </cell>
          <cell r="G12">
            <v>2785200</v>
          </cell>
          <cell r="H12">
            <v>445400</v>
          </cell>
          <cell r="I12">
            <v>2942100</v>
          </cell>
          <cell r="J12" t="str">
            <v/>
          </cell>
          <cell r="K12">
            <v>0</v>
          </cell>
          <cell r="L12">
            <v>20.346956777418399</v>
          </cell>
          <cell r="M12">
            <v>4.4086191871979707</v>
          </cell>
          <cell r="N12">
            <v>-3.1028585389689738</v>
          </cell>
          <cell r="O12">
            <v>1.6123525171667978</v>
          </cell>
          <cell r="P12">
            <v>13.792233988905707</v>
          </cell>
          <cell r="Q12">
            <v>3.9874551971326184</v>
          </cell>
          <cell r="R12">
            <v>-1.3073343673831204</v>
          </cell>
          <cell r="S12">
            <v>5.6333476949590704</v>
          </cell>
        </row>
        <row r="13">
          <cell r="A13" t="str">
            <v>８月</v>
          </cell>
          <cell r="B13">
            <v>501300</v>
          </cell>
          <cell r="C13">
            <v>3137200</v>
          </cell>
          <cell r="D13">
            <v>505800</v>
          </cell>
          <cell r="E13">
            <v>3184200</v>
          </cell>
          <cell r="F13">
            <v>531600</v>
          </cell>
          <cell r="G13">
            <v>3316800</v>
          </cell>
          <cell r="H13">
            <v>523400</v>
          </cell>
          <cell r="I13">
            <v>3465500</v>
          </cell>
          <cell r="J13" t="str">
            <v/>
          </cell>
          <cell r="K13">
            <v>0</v>
          </cell>
          <cell r="L13">
            <v>0.9057971014492664</v>
          </cell>
          <cell r="M13">
            <v>3.8326603561263113</v>
          </cell>
          <cell r="N13">
            <v>0.89766606822261952</v>
          </cell>
          <cell r="O13">
            <v>1.4981512176463099</v>
          </cell>
          <cell r="P13">
            <v>5.1008303677342752</v>
          </cell>
          <cell r="Q13">
            <v>4.1643112869794692</v>
          </cell>
          <cell r="R13">
            <v>-1.5425131677953345</v>
          </cell>
          <cell r="S13">
            <v>4.4832368547998129</v>
          </cell>
        </row>
        <row r="14">
          <cell r="A14" t="str">
            <v>９月</v>
          </cell>
          <cell r="B14">
            <v>398700</v>
          </cell>
          <cell r="C14">
            <v>3535900</v>
          </cell>
          <cell r="D14">
            <v>444300</v>
          </cell>
          <cell r="E14">
            <v>3628500</v>
          </cell>
          <cell r="F14">
            <v>493000</v>
          </cell>
          <cell r="G14">
            <v>3809800</v>
          </cell>
          <cell r="H14">
            <v>457800</v>
          </cell>
          <cell r="I14">
            <v>3923300</v>
          </cell>
          <cell r="J14" t="str">
            <v/>
          </cell>
          <cell r="K14">
            <v>0</v>
          </cell>
          <cell r="L14">
            <v>1.4762025960804408</v>
          </cell>
          <cell r="M14">
            <v>3.5614913745130679</v>
          </cell>
          <cell r="N14">
            <v>11.437170805116637</v>
          </cell>
          <cell r="O14">
            <v>2.6188523431092534</v>
          </cell>
          <cell r="P14">
            <v>10.961062345262221</v>
          </cell>
          <cell r="Q14">
            <v>4.9965550502962515</v>
          </cell>
          <cell r="R14">
            <v>-7.1399594320486841</v>
          </cell>
          <cell r="S14">
            <v>2.9791590109716992</v>
          </cell>
        </row>
        <row r="15">
          <cell r="A15" t="str">
            <v>10月</v>
          </cell>
          <cell r="B15">
            <v>303400</v>
          </cell>
          <cell r="C15">
            <v>3839300</v>
          </cell>
          <cell r="D15">
            <v>398900</v>
          </cell>
          <cell r="E15">
            <v>4027400</v>
          </cell>
          <cell r="F15">
            <v>445500</v>
          </cell>
          <cell r="G15">
            <v>4255300</v>
          </cell>
          <cell r="H15">
            <v>429200</v>
          </cell>
          <cell r="I15">
            <v>4352500</v>
          </cell>
          <cell r="J15" t="str">
            <v/>
          </cell>
          <cell r="K15">
            <v>0</v>
          </cell>
          <cell r="L15">
            <v>-19.372840818495888</v>
          </cell>
          <cell r="M15">
            <v>1.284757030549244</v>
          </cell>
          <cell r="N15">
            <v>31.476598549769278</v>
          </cell>
          <cell r="O15">
            <v>4.8993306071419198</v>
          </cell>
          <cell r="P15">
            <v>11.682125846076701</v>
          </cell>
          <cell r="Q15">
            <v>5.6587376471172348</v>
          </cell>
          <cell r="R15">
            <v>-3.6588103254769919</v>
          </cell>
          <cell r="S15">
            <v>2.2842102789462473</v>
          </cell>
        </row>
        <row r="16">
          <cell r="A16" t="str">
            <v>11月</v>
          </cell>
          <cell r="B16">
            <v>283400</v>
          </cell>
          <cell r="C16">
            <v>4122700</v>
          </cell>
          <cell r="D16">
            <v>394600</v>
          </cell>
          <cell r="E16">
            <v>4422000</v>
          </cell>
          <cell r="F16">
            <v>428100</v>
          </cell>
          <cell r="G16">
            <v>4683400</v>
          </cell>
          <cell r="H16">
            <v>409900</v>
          </cell>
          <cell r="I16">
            <v>4762400</v>
          </cell>
          <cell r="J16" t="str">
            <v/>
          </cell>
          <cell r="K16">
            <v>0</v>
          </cell>
          <cell r="L16">
            <v>-24.406508402240604</v>
          </cell>
          <cell r="M16">
            <v>-1.0274876965550419</v>
          </cell>
          <cell r="N16">
            <v>39.237826393789703</v>
          </cell>
          <cell r="O16">
            <v>7.2598054672908603</v>
          </cell>
          <cell r="P16">
            <v>8.4896097313735339</v>
          </cell>
          <cell r="Q16">
            <v>5.9113523292627832</v>
          </cell>
          <cell r="R16">
            <v>-4.251343144125201</v>
          </cell>
          <cell r="S16">
            <v>1.6868087287013793</v>
          </cell>
        </row>
        <row r="17">
          <cell r="A17" t="str">
            <v>12月</v>
          </cell>
          <cell r="B17">
            <v>310700</v>
          </cell>
          <cell r="C17">
            <v>4433400</v>
          </cell>
          <cell r="D17">
            <v>412500</v>
          </cell>
          <cell r="E17">
            <v>4834500</v>
          </cell>
          <cell r="F17">
            <v>401300</v>
          </cell>
          <cell r="G17">
            <v>5084700</v>
          </cell>
          <cell r="H17">
            <v>390800</v>
          </cell>
          <cell r="I17">
            <v>5153200</v>
          </cell>
          <cell r="J17" t="str">
            <v/>
          </cell>
          <cell r="K17">
            <v>0</v>
          </cell>
          <cell r="L17">
            <v>-12.651110486364914</v>
          </cell>
          <cell r="M17">
            <v>-1.941962310890915</v>
          </cell>
          <cell r="N17">
            <v>32.764724814934027</v>
          </cell>
          <cell r="O17">
            <v>9.047232372445535</v>
          </cell>
          <cell r="P17">
            <v>-2.7151515151515184</v>
          </cell>
          <cell r="Q17">
            <v>5.1753025131864803</v>
          </cell>
          <cell r="R17">
            <v>-2.6164963867430799</v>
          </cell>
          <cell r="S17">
            <v>1.3471787912757947</v>
          </cell>
        </row>
        <row r="18">
          <cell r="A18" t="str">
            <v>計</v>
          </cell>
          <cell r="B18" t="str">
            <v>－</v>
          </cell>
          <cell r="C18">
            <v>4433400</v>
          </cell>
          <cell r="D18" t="str">
            <v>－</v>
          </cell>
          <cell r="E18">
            <v>4834500</v>
          </cell>
          <cell r="F18" t="str">
            <v>－</v>
          </cell>
          <cell r="G18">
            <v>5084700</v>
          </cell>
          <cell r="H18" t="str">
            <v>－</v>
          </cell>
          <cell r="I18">
            <v>5153200</v>
          </cell>
          <cell r="J18" t="str">
            <v>－</v>
          </cell>
          <cell r="K18">
            <v>392400</v>
          </cell>
          <cell r="L18" t="str">
            <v>－</v>
          </cell>
          <cell r="M18">
            <v>-1.941962310890915</v>
          </cell>
          <cell r="N18" t="str">
            <v>－</v>
          </cell>
          <cell r="O18">
            <v>9.047232372445535</v>
          </cell>
          <cell r="P18" t="str">
            <v>－</v>
          </cell>
          <cell r="Q18">
            <v>5.1753025131864803</v>
          </cell>
          <cell r="R18" t="str">
            <v>－</v>
          </cell>
          <cell r="S18">
            <v>1.3471787912757947</v>
          </cell>
          <cell r="T18" t="str">
            <v>－</v>
          </cell>
          <cell r="U18">
            <v>3.48101265822784</v>
          </cell>
        </row>
      </sheetData>
      <sheetData sheetId="1"/>
      <sheetData sheetId="2"/>
      <sheetData sheetId="3"/>
      <sheetData sheetId="4"/>
      <sheetData sheetId="5"/>
      <sheetData sheetId="6"/>
      <sheetData sheetId="7"/>
      <sheetData sheetId="8"/>
      <sheetData sheetId="9"/>
      <sheetData sheetId="10"/>
      <sheetData sheetId="11"/>
    </sheetDataSet>
  </externalBook>
</externalLink>
</file>

<file path=xl/externalLinks/externalLink1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KANUMA-M"/>
      <sheetName val="ＴＤＳ (3)"/>
      <sheetName val="ＴＤＳ"/>
      <sheetName val="ＴＤＳ (２)"/>
      <sheetName val="CV22"/>
      <sheetName val="ﾍﾙﾒｯﾄ"/>
      <sheetName val="ｽﾃｯｶｰ"/>
      <sheetName val="ｽｯﾃｶｰ"/>
      <sheetName val="経費"/>
      <sheetName val="表紙"/>
      <sheetName val="鹿沼光"/>
      <sheetName val="鹿沼光 (2)"/>
      <sheetName val="ｶﾇﾏ550ﾒﾀﾙ"/>
      <sheetName val="KANUMA-M (2)"/>
      <sheetName val="ｹｲﾋ"/>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Set>
  </externalBook>
</externalLink>
</file>

<file path=xl/externalLinks/externalLink2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
      <sheetName val="入力不要"/>
      <sheetName val="予算科目"/>
      <sheetName val="課名一覧"/>
    </sheetNames>
    <sheetDataSet>
      <sheetData sheetId="0"/>
      <sheetData sheetId="1"/>
      <sheetData sheetId="2"/>
      <sheetData sheetId="3"/>
      <sheetData sheetId="4">
        <row r="1">
          <cell r="B1" t="str">
            <v>○</v>
          </cell>
        </row>
        <row r="2">
          <cell r="B2" t="str">
            <v>―</v>
          </cell>
        </row>
      </sheetData>
      <sheetData sheetId="5" refreshError="1"/>
      <sheetData sheetId="6" refreshError="1"/>
      <sheetData sheetId="7" refreshError="1"/>
    </sheetDataSet>
  </externalBook>
</externalLink>
</file>

<file path=xl/externalLinks/externalLink2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主要員数"/>
      <sheetName val="線路損失"/>
      <sheetName val="設定値"/>
      <sheetName val="Sheet2"/>
      <sheetName val="Sheet3"/>
    </sheetNames>
    <sheetDataSet>
      <sheetData sheetId="0"/>
      <sheetData sheetId="1"/>
      <sheetData sheetId="2">
        <row r="2">
          <cell r="C2">
            <v>0.3</v>
          </cell>
        </row>
        <row r="3">
          <cell r="C3">
            <v>0.1</v>
          </cell>
        </row>
        <row r="4">
          <cell r="C4">
            <v>0.3</v>
          </cell>
        </row>
        <row r="6">
          <cell r="C6">
            <v>20</v>
          </cell>
        </row>
        <row r="10">
          <cell r="C10">
            <v>3.5</v>
          </cell>
        </row>
        <row r="11">
          <cell r="C11">
            <v>7.5</v>
          </cell>
        </row>
        <row r="12">
          <cell r="C12">
            <v>11</v>
          </cell>
        </row>
        <row r="13">
          <cell r="C13">
            <v>14.5</v>
          </cell>
        </row>
        <row r="14">
          <cell r="C14">
            <v>18</v>
          </cell>
        </row>
        <row r="15">
          <cell r="C15">
            <v>4.5</v>
          </cell>
        </row>
        <row r="16">
          <cell r="C16">
            <v>8.6</v>
          </cell>
        </row>
        <row r="17">
          <cell r="C17">
            <v>4.5</v>
          </cell>
        </row>
      </sheetData>
      <sheetData sheetId="3"/>
      <sheetData sheetId="4"/>
    </sheetDataSet>
  </externalBook>
</externalLink>
</file>

<file path=xl/externalLinks/externalLink2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s>
    <sheetDataSet>
      <sheetData sheetId="0"/>
      <sheetData sheetId="1">
        <row r="3">
          <cell r="B3">
            <v>0.05</v>
          </cell>
          <cell r="C3" t="str">
            <v>材   料（5.0％）</v>
          </cell>
        </row>
        <row r="4">
          <cell r="B4">
            <v>5.7000000000000002E-2</v>
          </cell>
          <cell r="C4" t="str">
            <v>その他（5.7％）</v>
          </cell>
        </row>
      </sheetData>
    </sheetDataSet>
  </externalBook>
</externalLink>
</file>

<file path=xl/externalLinks/externalLink2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
    </sheetNames>
    <sheetDataSet>
      <sheetData sheetId="0"/>
      <sheetData sheetId="1"/>
      <sheetData sheetId="2"/>
      <sheetData sheetId="3"/>
      <sheetData sheetId="4">
        <row r="1">
          <cell r="B1" t="str">
            <v>○</v>
          </cell>
        </row>
        <row r="2">
          <cell r="B2" t="str">
            <v>―</v>
          </cell>
        </row>
      </sheetData>
    </sheetDataSet>
  </externalBook>
</externalLink>
</file>

<file path=xl/externalLinks/externalLink2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原見積"/>
      <sheetName val="客見積内"/>
      <sheetName val="表紙見積"/>
    </sheetNames>
    <sheetDataSet>
      <sheetData sheetId="0"/>
      <sheetData sheetId="1"/>
      <sheetData sheetId="2"/>
    </sheetDataSet>
  </externalBook>
</externalLink>
</file>

<file path=xl/externalLinks/externalLink2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注文書･請書･請求書・検収書・検収願書・請求書"/>
      <sheetName val="工事明細表"/>
      <sheetName val="労務費内訳明細"/>
      <sheetName val="材料明細"/>
      <sheetName val="BOS表"/>
      <sheetName val="POINTDate"/>
      <sheetName val="新積算基準"/>
      <sheetName val="data"/>
    </sheetNames>
    <sheetDataSet>
      <sheetData sheetId="0" refreshError="1"/>
      <sheetData sheetId="1"/>
      <sheetData sheetId="2"/>
      <sheetData sheetId="3" refreshError="1"/>
      <sheetData sheetId="4"/>
      <sheetData sheetId="5" refreshError="1">
        <row r="3">
          <cell r="L3" t="str">
            <v>株式会社東京エネシス</v>
          </cell>
        </row>
        <row r="4">
          <cell r="L4" t="str">
            <v>株式会社協栄テクノ</v>
          </cell>
        </row>
        <row r="5">
          <cell r="L5" t="str">
            <v>興伸電設株式会社</v>
          </cell>
        </row>
        <row r="6">
          <cell r="L6" t="str">
            <v>有限会社東葛ｼｰｴｰﾃｨﾌﾞｲ</v>
          </cell>
        </row>
        <row r="7">
          <cell r="L7" t="str">
            <v>有限会社鎌ヶ谷ﾃﾚﾋﾞ通信</v>
          </cell>
        </row>
        <row r="8">
          <cell r="L8" t="str">
            <v>株式会社ﾈｵﾏﾙｽｺｰﾎﾟﾚｰｼｮﾝ</v>
          </cell>
        </row>
        <row r="9">
          <cell r="L9" t="str">
            <v>株式会社つくば電気通信</v>
          </cell>
        </row>
        <row r="10">
          <cell r="L10" t="str">
            <v>古河総合設備株式会社</v>
          </cell>
        </row>
        <row r="14">
          <cell r="L14" t="str">
            <v>株式会社ジェイコムテクノロジー　東技術センター</v>
          </cell>
        </row>
      </sheetData>
      <sheetData sheetId="6" refreshError="1"/>
      <sheetData sheetId="7" refreshError="1"/>
    </sheetDataSet>
  </externalBook>
</externalLink>
</file>

<file path=xl/externalLinks/externalLink2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書表紙"/>
      <sheetName val="見積書内訳"/>
      <sheetName val="依頼書"/>
      <sheetName val="決裁伺書"/>
      <sheetName val="原見積"/>
    </sheetNames>
    <sheetDataSet>
      <sheetData sheetId="0"/>
      <sheetData sheetId="1"/>
      <sheetData sheetId="2"/>
      <sheetData sheetId="3"/>
      <sheetData sheetId="4" refreshError="1"/>
    </sheetDataSet>
  </externalBook>
</externalLink>
</file>

<file path=xl/externalLinks/externalLink2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見積書表紙"/>
      <sheetName val="見積書内訳"/>
      <sheetName val="決裁伺書"/>
      <sheetName val="見積内訳書"/>
      <sheetName val="機器数量表 "/>
    </sheetNames>
    <sheetDataSet>
      <sheetData sheetId="0" refreshError="1">
        <row r="1">
          <cell r="B1" t="str">
            <v>御見積書</v>
          </cell>
        </row>
        <row r="2">
          <cell r="G2" t="str">
            <v>№ 1F10T１６６Ｂ</v>
          </cell>
        </row>
        <row r="5">
          <cell r="I5" t="str">
            <v>平成１２年２月７日</v>
          </cell>
        </row>
        <row r="6">
          <cell r="C6" t="str">
            <v>　株式会社　ジュピターテレコム</v>
          </cell>
          <cell r="D6">
            <v>0</v>
          </cell>
          <cell r="E6">
            <v>0</v>
          </cell>
          <cell r="F6" t="str">
            <v>御中</v>
          </cell>
          <cell r="G6">
            <v>0</v>
          </cell>
          <cell r="H6">
            <v>0</v>
          </cell>
          <cell r="I6" t="str">
            <v>御照会</v>
          </cell>
          <cell r="J6" t="str">
            <v>No.</v>
          </cell>
        </row>
        <row r="7">
          <cell r="J7" t="str">
            <v>No.</v>
          </cell>
        </row>
        <row r="9">
          <cell r="C9" t="str">
            <v>総金額　　　￥151,200,000．－</v>
          </cell>
        </row>
        <row r="11">
          <cell r="C11" t="str">
            <v>件名　：</v>
          </cell>
          <cell r="D11" t="str">
            <v>J-COM湘南寒川ｴﾘｱ光化工事</v>
          </cell>
          <cell r="E11">
            <v>0</v>
          </cell>
          <cell r="F11">
            <v>0</v>
          </cell>
          <cell r="G11">
            <v>0</v>
          </cell>
          <cell r="H11" t="str">
            <v>株式会社</v>
          </cell>
          <cell r="I11" t="str">
            <v xml:space="preserve">  東京電気工務所</v>
          </cell>
        </row>
        <row r="12">
          <cell r="H12" t="str">
            <v>〒105　東京都港区新橋 六丁目9番7号</v>
          </cell>
        </row>
        <row r="13">
          <cell r="H13" t="str">
            <v xml:space="preserve">  TEL  03-4253-6502　　FAX　03-4253-6585</v>
          </cell>
        </row>
        <row r="14">
          <cell r="H14" t="str">
            <v xml:space="preserve">  営業本部</v>
          </cell>
        </row>
        <row r="15">
          <cell r="C15" t="str">
            <v xml:space="preserve">  </v>
          </cell>
          <cell r="D15">
            <v>0</v>
          </cell>
          <cell r="E15">
            <v>0</v>
          </cell>
          <cell r="F15">
            <v>0</v>
          </cell>
          <cell r="G15">
            <v>0</v>
          </cell>
          <cell r="H15" t="str">
            <v xml:space="preserve">  施設・通信営業部長    中　村　幸　由</v>
          </cell>
        </row>
        <row r="16">
          <cell r="C16" t="str">
            <v>工   期</v>
          </cell>
          <cell r="D16">
            <v>0</v>
          </cell>
          <cell r="E16" t="str">
            <v>　H12.4.1～H12.9.30</v>
          </cell>
        </row>
        <row r="17">
          <cell r="C17" t="str">
            <v>見積有効期間</v>
          </cell>
          <cell r="D17">
            <v>0</v>
          </cell>
          <cell r="E17" t="str">
            <v>　本日以降９０日限り</v>
          </cell>
          <cell r="F17">
            <v>0</v>
          </cell>
          <cell r="G17">
            <v>0</v>
          </cell>
          <cell r="H17">
            <v>0</v>
          </cell>
          <cell r="I17" t="str">
            <v xml:space="preserve">  担　当</v>
          </cell>
          <cell r="J17">
            <v>0</v>
          </cell>
          <cell r="K17" t="str">
            <v>松　浦</v>
          </cell>
        </row>
        <row r="18">
          <cell r="C18" t="str">
            <v>御支払条件</v>
          </cell>
          <cell r="D18">
            <v>0</v>
          </cell>
          <cell r="E18" t="str">
            <v>　従来通り</v>
          </cell>
        </row>
        <row r="20">
          <cell r="C20" t="str">
            <v>名称及び仕様</v>
          </cell>
          <cell r="D20">
            <v>0</v>
          </cell>
          <cell r="E20">
            <v>0</v>
          </cell>
          <cell r="F20" t="str">
            <v>数量</v>
          </cell>
          <cell r="G20" t="str">
            <v>単位</v>
          </cell>
          <cell r="H20" t="str">
            <v>単価</v>
          </cell>
          <cell r="I20" t="str">
            <v>金額</v>
          </cell>
          <cell r="J20">
            <v>0</v>
          </cell>
          <cell r="K20">
            <v>0</v>
          </cell>
          <cell r="L20" t="str">
            <v>備考</v>
          </cell>
        </row>
        <row r="21">
          <cell r="B21" t="str">
            <v>１．</v>
          </cell>
          <cell r="C21" t="str">
            <v>光伝送路工事費</v>
          </cell>
          <cell r="D21">
            <v>0</v>
          </cell>
          <cell r="E21">
            <v>0</v>
          </cell>
          <cell r="F21">
            <v>1</v>
          </cell>
          <cell r="G21" t="str">
            <v>式</v>
          </cell>
          <cell r="H21">
            <v>0</v>
          </cell>
          <cell r="I21">
            <v>43373000</v>
          </cell>
        </row>
        <row r="22">
          <cell r="B22">
            <v>1</v>
          </cell>
          <cell r="C22" t="str">
            <v>伝送路工事費</v>
          </cell>
          <cell r="D22">
            <v>0</v>
          </cell>
          <cell r="E22">
            <v>0</v>
          </cell>
          <cell r="F22">
            <v>1</v>
          </cell>
          <cell r="G22" t="str">
            <v>式</v>
          </cell>
          <cell r="H22">
            <v>0</v>
          </cell>
          <cell r="I22">
            <v>358068000</v>
          </cell>
        </row>
        <row r="23">
          <cell r="B23" t="str">
            <v>２．</v>
          </cell>
          <cell r="C23" t="str">
            <v>センター光送受信装置</v>
          </cell>
          <cell r="D23">
            <v>0</v>
          </cell>
          <cell r="E23">
            <v>0</v>
          </cell>
          <cell r="F23">
            <v>1</v>
          </cell>
          <cell r="G23" t="str">
            <v>式</v>
          </cell>
          <cell r="H23">
            <v>0</v>
          </cell>
          <cell r="I23">
            <v>14253000</v>
          </cell>
        </row>
        <row r="24">
          <cell r="B24">
            <v>2</v>
          </cell>
          <cell r="C24" t="str">
            <v>現地調整費</v>
          </cell>
          <cell r="D24">
            <v>0</v>
          </cell>
          <cell r="E24">
            <v>0</v>
          </cell>
          <cell r="F24">
            <v>1</v>
          </cell>
          <cell r="G24" t="str">
            <v>式</v>
          </cell>
          <cell r="H24">
            <v>0</v>
          </cell>
          <cell r="I24">
            <v>11030000</v>
          </cell>
        </row>
        <row r="25">
          <cell r="B25" t="str">
            <v>３．</v>
          </cell>
          <cell r="C25" t="str">
            <v>システム調整試験</v>
          </cell>
          <cell r="D25">
            <v>0</v>
          </cell>
          <cell r="E25">
            <v>0</v>
          </cell>
          <cell r="F25">
            <v>1</v>
          </cell>
          <cell r="G25" t="str">
            <v>式</v>
          </cell>
          <cell r="H25">
            <v>0</v>
          </cell>
          <cell r="I25">
            <v>15592000</v>
          </cell>
        </row>
        <row r="26">
          <cell r="B26">
            <v>3</v>
          </cell>
          <cell r="C26" t="str">
            <v>調査・設計・申請費</v>
          </cell>
          <cell r="D26">
            <v>0</v>
          </cell>
          <cell r="E26">
            <v>0</v>
          </cell>
          <cell r="F26">
            <v>1</v>
          </cell>
          <cell r="G26" t="str">
            <v>式</v>
          </cell>
          <cell r="H26">
            <v>0</v>
          </cell>
          <cell r="I26">
            <v>20800000</v>
          </cell>
        </row>
        <row r="27">
          <cell r="B27" t="str">
            <v>４．</v>
          </cell>
          <cell r="C27" t="str">
            <v>特殊工事</v>
          </cell>
          <cell r="D27">
            <v>0</v>
          </cell>
          <cell r="E27">
            <v>0</v>
          </cell>
          <cell r="F27">
            <v>1</v>
          </cell>
          <cell r="G27" t="str">
            <v>式</v>
          </cell>
          <cell r="H27">
            <v>0</v>
          </cell>
          <cell r="I27">
            <v>14000000</v>
          </cell>
        </row>
        <row r="28">
          <cell r="B28">
            <v>4</v>
          </cell>
          <cell r="C28" t="str">
            <v>諸経費</v>
          </cell>
          <cell r="D28">
            <v>0</v>
          </cell>
          <cell r="E28">
            <v>0</v>
          </cell>
          <cell r="F28">
            <v>1</v>
          </cell>
          <cell r="G28" t="str">
            <v>式</v>
          </cell>
          <cell r="H28">
            <v>0</v>
          </cell>
          <cell r="I28">
            <v>39102000</v>
          </cell>
        </row>
        <row r="29">
          <cell r="B29" t="str">
            <v>５．</v>
          </cell>
          <cell r="C29" t="str">
            <v>設計調査</v>
          </cell>
          <cell r="D29">
            <v>0</v>
          </cell>
          <cell r="E29">
            <v>0</v>
          </cell>
          <cell r="F29">
            <v>1</v>
          </cell>
          <cell r="G29" t="str">
            <v>式</v>
          </cell>
          <cell r="H29">
            <v>0</v>
          </cell>
          <cell r="I29">
            <v>20000000</v>
          </cell>
        </row>
        <row r="31">
          <cell r="B31" t="str">
            <v>６．</v>
          </cell>
          <cell r="C31" t="str">
            <v>　　　　　　　＜合　　　計＞</v>
          </cell>
          <cell r="D31">
            <v>0</v>
          </cell>
          <cell r="E31">
            <v>0</v>
          </cell>
          <cell r="F31">
            <v>1</v>
          </cell>
          <cell r="G31" t="str">
            <v>式</v>
          </cell>
          <cell r="H31">
            <v>0</v>
          </cell>
          <cell r="I31">
            <v>17250000</v>
          </cell>
        </row>
        <row r="33">
          <cell r="B33" t="str">
            <v>７．</v>
          </cell>
          <cell r="C33" t="str">
            <v>　　　　　　　＜出精値引＞</v>
          </cell>
          <cell r="D33">
            <v>0</v>
          </cell>
          <cell r="E33">
            <v>0</v>
          </cell>
          <cell r="F33">
            <v>1</v>
          </cell>
          <cell r="G33" t="str">
            <v>式</v>
          </cell>
          <cell r="H33">
            <v>0</v>
          </cell>
          <cell r="I33">
            <v>26732000</v>
          </cell>
        </row>
        <row r="35">
          <cell r="C35" t="str">
            <v>　　　　　　　＜総　　　計＞</v>
          </cell>
          <cell r="D35">
            <v>0</v>
          </cell>
          <cell r="E35">
            <v>0</v>
          </cell>
          <cell r="F35">
            <v>0</v>
          </cell>
          <cell r="G35">
            <v>0</v>
          </cell>
          <cell r="H35">
            <v>0</v>
          </cell>
          <cell r="I35">
            <v>151200000</v>
          </cell>
        </row>
        <row r="43">
          <cell r="C43" t="str">
            <v>◎  本見積書は、貴社見積依頼書(7/12発行）により現場調査を行い作成しました。</v>
          </cell>
        </row>
        <row r="44">
          <cell r="C44" t="str">
            <v>◎  本見積書は、貴社見積依頼書(HFC750Mhzｱｯﾌﾟｸﾞﾚｰﾄﾞ）に基ずき作成致しました。</v>
          </cell>
        </row>
        <row r="45">
          <cell r="C45" t="str">
            <v>◎  本見積書には、消費税は含まれておりません。</v>
          </cell>
        </row>
      </sheetData>
      <sheetData sheetId="1"/>
      <sheetData sheetId="2"/>
      <sheetData sheetId="3"/>
      <sheetData sheetId="4"/>
    </sheetDataSet>
  </externalBook>
</externalLink>
</file>

<file path=xl/externalLinks/externalLink28.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 val="今宮実~1"/>
    </sheetNames>
    <sheetDataSet>
      <sheetData sheetId="0" refreshError="1"/>
      <sheetData sheetId="1" refreshError="1">
        <row r="3">
          <cell r="B3">
            <v>0.05</v>
          </cell>
          <cell r="C3" t="str">
            <v>材   料（5.0％）</v>
          </cell>
        </row>
      </sheetData>
      <sheetData sheetId="2" refreshError="1"/>
    </sheetDataSet>
  </externalBook>
</externalLink>
</file>

<file path=xl/externalLinks/externalLink29.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実行予算書"/>
      <sheetName val="設定"/>
    </sheetNames>
    <sheetDataSet>
      <sheetData sheetId="0"/>
      <sheetData sheetId="1">
        <row r="3">
          <cell r="C3" t="str">
            <v>材   料（5.0％）</v>
          </cell>
        </row>
      </sheetData>
    </sheetDataSet>
  </externalBook>
</externalLink>
</file>

<file path=xl/externalLinks/externalLink30.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POINTDate"/>
      <sheetName val="材料一覧"/>
      <sheetName val="機器一覧"/>
      <sheetName val="JOBｺｰﾄﾞ"/>
      <sheetName val="コード一覧"/>
      <sheetName val="data"/>
      <sheetName val="#REF"/>
      <sheetName val="見積書内訳"/>
      <sheetName val="取引先ｺｰﾄﾞ"/>
      <sheetName val="2007年4月度～8月度算出売上根拠"/>
      <sheetName val="主要資材RPO"/>
      <sheetName val="2007協力会社支払い単価"/>
      <sheetName val="2007JCOM単価"/>
      <sheetName val="資機材単価 (4)"/>
      <sheetName val="業者資材発注書"/>
    </sheetNames>
    <sheetDataSet>
      <sheetData sheetId="0" refreshError="1">
        <row r="5">
          <cell r="C5" t="str">
            <v>020　大竹 班</v>
          </cell>
        </row>
        <row r="6">
          <cell r="C6" t="str">
            <v>077　田中 班</v>
          </cell>
        </row>
        <row r="7">
          <cell r="C7" t="str">
            <v>083　岡松 班</v>
          </cell>
        </row>
        <row r="8">
          <cell r="C8" t="str">
            <v>115　大森 班</v>
          </cell>
        </row>
        <row r="9">
          <cell r="C9" t="str">
            <v>116　樫村 班</v>
          </cell>
        </row>
        <row r="10">
          <cell r="C10" t="str">
            <v>118　関 班</v>
          </cell>
        </row>
        <row r="11">
          <cell r="C11" t="str">
            <v>122　田中 班</v>
          </cell>
        </row>
        <row r="12">
          <cell r="C12" t="str">
            <v>123　千脇 班</v>
          </cell>
        </row>
        <row r="13">
          <cell r="C13" t="str">
            <v>320　大根陽 班</v>
          </cell>
        </row>
        <row r="14">
          <cell r="C14" t="str">
            <v>322　小出 班</v>
          </cell>
        </row>
        <row r="15">
          <cell r="C15" t="str">
            <v>328　本吉 班</v>
          </cell>
        </row>
        <row r="16">
          <cell r="C16" t="str">
            <v>330　近藤 班</v>
          </cell>
        </row>
        <row r="17">
          <cell r="C17" t="str">
            <v>333　児玉 班</v>
          </cell>
        </row>
        <row r="18">
          <cell r="C18" t="str">
            <v>335　牧野 班</v>
          </cell>
        </row>
        <row r="19">
          <cell r="C19" t="str">
            <v>345　花ヶ崎 班</v>
          </cell>
        </row>
        <row r="20">
          <cell r="C20" t="str">
            <v>352　佐藤旭 班</v>
          </cell>
        </row>
        <row r="21">
          <cell r="C21" t="str">
            <v>355　山本 班</v>
          </cell>
        </row>
        <row r="22">
          <cell r="C22" t="str">
            <v>357　諸江 班</v>
          </cell>
        </row>
        <row r="23">
          <cell r="C23" t="str">
            <v>362　三田 班</v>
          </cell>
        </row>
        <row r="24">
          <cell r="C24" t="str">
            <v>363　鎌倉 班</v>
          </cell>
        </row>
        <row r="25">
          <cell r="C25" t="str">
            <v>370　田村 班</v>
          </cell>
        </row>
        <row r="26">
          <cell r="C26" t="str">
            <v>371　平昭 班</v>
          </cell>
        </row>
        <row r="27">
          <cell r="C27" t="str">
            <v>375　信広 班</v>
          </cell>
        </row>
        <row r="28">
          <cell r="C28" t="str">
            <v>376　井上 班</v>
          </cell>
        </row>
        <row r="29">
          <cell r="C29" t="str">
            <v>377　小原 班</v>
          </cell>
        </row>
        <row r="30">
          <cell r="C30" t="str">
            <v>378　難波 班</v>
          </cell>
        </row>
        <row r="31">
          <cell r="C31" t="str">
            <v>514　山嵜 班</v>
          </cell>
        </row>
        <row r="33">
          <cell r="C33" t="str">
            <v>105　関口 班</v>
          </cell>
        </row>
        <row r="34">
          <cell r="C34" t="str">
            <v>111　稗田 班</v>
          </cell>
        </row>
        <row r="35">
          <cell r="C35" t="str">
            <v>119　貝瀬 班</v>
          </cell>
        </row>
        <row r="36">
          <cell r="C36" t="str">
            <v>142　矢羽田 班</v>
          </cell>
        </row>
        <row r="37">
          <cell r="C37" t="str">
            <v>319　大根 班</v>
          </cell>
        </row>
        <row r="38">
          <cell r="C38" t="str">
            <v>稲月</v>
          </cell>
        </row>
      </sheetData>
      <sheetData sheetId="1"/>
      <sheetData sheetId="2"/>
      <sheetData sheetId="3"/>
      <sheetData sheetId="4"/>
      <sheetData sheetId="5"/>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sheetData sheetId="16"/>
      <sheetData sheetId="17"/>
      <sheetData sheetId="18"/>
      <sheetData sheetId="19"/>
      <sheetData sheetId="20"/>
    </sheetDataSet>
  </externalBook>
</externalLink>
</file>

<file path=xl/externalLinks/externalLink3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作業内容"/>
      <sheetName val="☆入荷部材入力"/>
      <sheetName val="★使用部材日報入力"/>
      <sheetName val="集計表（EEC報告）"/>
      <sheetName val="棚卸表（EEC報告）"/>
      <sheetName val="受払簿"/>
      <sheetName val="見積書内訳"/>
      <sheetName val="data"/>
      <sheetName val="コード一覧"/>
      <sheetName val="取引先ｺｰﾄﾞ"/>
      <sheetName val="JOBｺｰﾄﾞ"/>
      <sheetName val="集計"/>
    </sheetNames>
    <sheetDataSet>
      <sheetData sheetId="0" refreshError="1">
        <row r="5">
          <cell r="B5" t="str">
            <v>【浦安】　S　引込宅内(一般工事)</v>
          </cell>
          <cell r="C5" t="str">
            <v>020　大竹 班</v>
          </cell>
        </row>
        <row r="6">
          <cell r="B6" t="str">
            <v>【浦安】　M　引込宅内(一般工事)</v>
          </cell>
          <cell r="C6" t="str">
            <v>077　田中 班</v>
          </cell>
        </row>
        <row r="7">
          <cell r="B7" t="str">
            <v>【浦安】　①M　新規</v>
          </cell>
          <cell r="C7" t="str">
            <v>083　岡松 班</v>
          </cell>
        </row>
        <row r="8">
          <cell r="B8" t="str">
            <v>【浦安】　③M　ｱｯﾌﾟｸﾞﾚｰﾄﾞ</v>
          </cell>
          <cell r="C8" t="str">
            <v>115　大森 班</v>
          </cell>
        </row>
        <row r="9">
          <cell r="B9" t="str">
            <v>【浦安】　④M　TEL(VP設置含む)</v>
          </cell>
          <cell r="C9" t="str">
            <v>116　樫村 班</v>
          </cell>
        </row>
        <row r="10">
          <cell r="B10" t="str">
            <v>【浦安】　④-3　SMVP設置</v>
          </cell>
          <cell r="C10" t="str">
            <v>118　関 班</v>
          </cell>
        </row>
        <row r="11">
          <cell r="B11" t="str">
            <v>【浦安】　⑤-1　宅内ｸﾚｰﾑ(T/C)</v>
          </cell>
          <cell r="C11" t="str">
            <v>122　田中 班</v>
          </cell>
        </row>
        <row r="12">
          <cell r="B12" t="str">
            <v>【浦安】　⑤-2　撤去工事</v>
          </cell>
          <cell r="C12" t="str">
            <v>123　千脇 班</v>
          </cell>
        </row>
        <row r="13">
          <cell r="B13" t="str">
            <v>【浦安】　⑥-1　MDU棟内ｸﾚｰﾑ</v>
          </cell>
          <cell r="C13" t="str">
            <v>311　安延班</v>
          </cell>
        </row>
        <row r="14">
          <cell r="B14" t="str">
            <v>【浦安】　⑥-2　幹線ｸﾚｰﾑ</v>
          </cell>
          <cell r="C14" t="str">
            <v>320　大根陽 班</v>
          </cell>
        </row>
        <row r="15">
          <cell r="B15" t="str">
            <v>【浦安】　⑦-1　S　宅内(即設置班・局出向)</v>
          </cell>
          <cell r="C15" t="str">
            <v>322　小出 班</v>
          </cell>
        </row>
        <row r="16">
          <cell r="B16" t="str">
            <v>【浦安】　⑦-2　M　宅内(即設置班・局出向)</v>
          </cell>
          <cell r="C16" t="str">
            <v>328　本吉 班</v>
          </cell>
        </row>
        <row r="17">
          <cell r="B17" t="str">
            <v>【浦安】　⑪-1支障移転(人工)</v>
          </cell>
          <cell r="C17" t="str">
            <v>330　近藤 班</v>
          </cell>
        </row>
        <row r="18">
          <cell r="B18" t="str">
            <v>【浦安】　⑪-2支障移転(見積工事)</v>
          </cell>
          <cell r="C18" t="str">
            <v>333　児玉 班</v>
          </cell>
        </row>
        <row r="19">
          <cell r="B19" t="str">
            <v>【浦安】　⑫幹線建設</v>
          </cell>
          <cell r="C19" t="str">
            <v>345　花ヶ崎 班</v>
          </cell>
        </row>
        <row r="20">
          <cell r="B20" t="str">
            <v>【浦安】　⑬-1分配線建設(人工)</v>
          </cell>
          <cell r="C20" t="str">
            <v>352　佐藤旭 班</v>
          </cell>
        </row>
        <row r="21">
          <cell r="B21" t="str">
            <v>【浦安】  ⑬-2分配線建設(見積工事)</v>
          </cell>
          <cell r="C21" t="str">
            <v>355　山本 班</v>
          </cell>
        </row>
        <row r="22">
          <cell r="B22" t="str">
            <v>【浦安】  ⑭ ﾘﾏｰｹ材料（放送設備修繕費-材料）</v>
          </cell>
          <cell r="C22" t="str">
            <v>357　諸江 班</v>
          </cell>
        </row>
        <row r="23">
          <cell r="B23" t="str">
            <v>【浦安】  ⑮電障工事</v>
          </cell>
          <cell r="C23" t="str">
            <v>362　三田 班</v>
          </cell>
        </row>
        <row r="24">
          <cell r="B24" t="str">
            <v>【浦安】  ⑯ノード分割</v>
          </cell>
          <cell r="C24" t="str">
            <v>363　鎌倉 班</v>
          </cell>
        </row>
        <row r="25">
          <cell r="B25">
            <v>0</v>
          </cell>
          <cell r="C25" t="str">
            <v>375　信広 班</v>
          </cell>
        </row>
        <row r="26">
          <cell r="B26">
            <v>0</v>
          </cell>
          <cell r="C26" t="str">
            <v>376　井上 班</v>
          </cell>
        </row>
        <row r="27">
          <cell r="B27">
            <v>0</v>
          </cell>
          <cell r="C27" t="str">
            <v>377　小原 班</v>
          </cell>
        </row>
        <row r="28">
          <cell r="B28">
            <v>0</v>
          </cell>
          <cell r="C28" t="str">
            <v>378　難波 班</v>
          </cell>
        </row>
        <row r="29">
          <cell r="B29">
            <v>0</v>
          </cell>
          <cell r="C29" t="str">
            <v>380　稲見 班</v>
          </cell>
        </row>
        <row r="30">
          <cell r="B30">
            <v>0</v>
          </cell>
          <cell r="C30" t="str">
            <v>381　石崎 班</v>
          </cell>
        </row>
        <row r="31">
          <cell r="B31">
            <v>0</v>
          </cell>
          <cell r="C31" t="str">
            <v>382　渡村 班</v>
          </cell>
        </row>
        <row r="32">
          <cell r="B32">
            <v>0</v>
          </cell>
          <cell r="C32" t="str">
            <v>383　菅野 班</v>
          </cell>
        </row>
        <row r="33">
          <cell r="B33">
            <v>0</v>
          </cell>
          <cell r="C33" t="str">
            <v>514　山嵜 班</v>
          </cell>
        </row>
        <row r="34">
          <cell r="B34" t="str">
            <v>倉庫間移動</v>
          </cell>
          <cell r="C34" t="str">
            <v>386　田口班</v>
          </cell>
        </row>
        <row r="35">
          <cell r="B35">
            <v>0</v>
          </cell>
          <cell r="C35">
            <v>0</v>
          </cell>
        </row>
        <row r="36">
          <cell r="B36">
            <v>0</v>
          </cell>
          <cell r="C36">
            <v>0</v>
          </cell>
        </row>
        <row r="37">
          <cell r="B37">
            <v>0</v>
          </cell>
          <cell r="C37">
            <v>0</v>
          </cell>
        </row>
        <row r="38">
          <cell r="B38">
            <v>0</v>
          </cell>
          <cell r="C38">
            <v>0</v>
          </cell>
        </row>
        <row r="39">
          <cell r="B39">
            <v>0</v>
          </cell>
          <cell r="C39" t="str">
            <v>105　関口 班</v>
          </cell>
        </row>
        <row r="40">
          <cell r="B40">
            <v>0</v>
          </cell>
          <cell r="C40" t="str">
            <v>119　貝瀬 班</v>
          </cell>
        </row>
        <row r="41">
          <cell r="B41">
            <v>0</v>
          </cell>
          <cell r="C41" t="str">
            <v>319　大根 班</v>
          </cell>
        </row>
        <row r="42">
          <cell r="B42">
            <v>0</v>
          </cell>
          <cell r="C42" t="str">
            <v>藤田【すみだ】</v>
          </cell>
        </row>
        <row r="43">
          <cell r="B43">
            <v>0</v>
          </cell>
          <cell r="C43" t="str">
            <v>白浜【すみだ】</v>
          </cell>
        </row>
        <row r="44">
          <cell r="B44">
            <v>0</v>
          </cell>
          <cell r="C44" t="str">
            <v>渡辺【すみだ】</v>
          </cell>
        </row>
        <row r="45">
          <cell r="B45">
            <v>0</v>
          </cell>
          <cell r="C45" t="str">
            <v>小林【すみだ】</v>
          </cell>
        </row>
        <row r="46">
          <cell r="B46">
            <v>0</v>
          </cell>
          <cell r="C46" t="str">
            <v>難波【すみだ】</v>
          </cell>
        </row>
        <row r="47">
          <cell r="B47">
            <v>0</v>
          </cell>
          <cell r="C47" t="str">
            <v>今井【すみだ】</v>
          </cell>
        </row>
        <row r="48">
          <cell r="B48">
            <v>0</v>
          </cell>
          <cell r="C48" t="str">
            <v>奥澤【すみだ】</v>
          </cell>
        </row>
        <row r="49">
          <cell r="B49">
            <v>0</v>
          </cell>
          <cell r="C49" t="str">
            <v>鈴木【すみだ】</v>
          </cell>
        </row>
        <row r="50">
          <cell r="B50">
            <v>0</v>
          </cell>
          <cell r="C50" t="str">
            <v>樫村【すみだ】</v>
          </cell>
        </row>
        <row r="51">
          <cell r="B51">
            <v>0</v>
          </cell>
          <cell r="C51" t="str">
            <v>岡松【すみだ】</v>
          </cell>
        </row>
        <row r="52">
          <cell r="B52">
            <v>0</v>
          </cell>
          <cell r="C52" t="str">
            <v>小林【すみだ】</v>
          </cell>
        </row>
        <row r="53">
          <cell r="B53">
            <v>0</v>
          </cell>
          <cell r="C53" t="str">
            <v>山中【すみだ】</v>
          </cell>
        </row>
        <row r="54">
          <cell r="B54" t="str">
            <v>【すみだ】　S　引込宅内(一般工事)</v>
          </cell>
          <cell r="C54" t="str">
            <v>山本【すみだ】</v>
          </cell>
        </row>
        <row r="55">
          <cell r="B55" t="str">
            <v>【すみだ】　M　引込宅内(一般工事)</v>
          </cell>
          <cell r="C55" t="str">
            <v>大内【すみだ】</v>
          </cell>
        </row>
        <row r="56">
          <cell r="B56" t="str">
            <v>【すみだ】　①M　新規</v>
          </cell>
          <cell r="C56" t="str">
            <v>久保田【すみだ】</v>
          </cell>
        </row>
        <row r="57">
          <cell r="B57" t="str">
            <v>【すみだ】　③M　ｱｯﾌﾟｸﾞﾚｰﾄﾞ</v>
          </cell>
          <cell r="C57" t="str">
            <v>加藤【すみだ】</v>
          </cell>
        </row>
        <row r="58">
          <cell r="B58" t="str">
            <v>【すみだ】　④M　TEL(VP設置含む)</v>
          </cell>
          <cell r="C58" t="str">
            <v>久住【すみだ】</v>
          </cell>
        </row>
        <row r="59">
          <cell r="B59" t="str">
            <v>【すみだ】　④-3　SMVP設置</v>
          </cell>
          <cell r="C59" t="str">
            <v>鏑木【すみだ】</v>
          </cell>
        </row>
        <row r="60">
          <cell r="B60" t="str">
            <v>【すみだ】　⑤-1　宅内ｸﾚｰﾑ(T/C)</v>
          </cell>
          <cell r="C60" t="str">
            <v>長谷川【すみだ】</v>
          </cell>
        </row>
        <row r="61">
          <cell r="B61" t="str">
            <v>【すみだ】　⑤-2　撤去工事</v>
          </cell>
          <cell r="C61">
            <v>0</v>
          </cell>
        </row>
        <row r="62">
          <cell r="B62" t="str">
            <v>【すみだ】　⑥-1　MDU棟内ｸﾚｰﾑ</v>
          </cell>
          <cell r="C62">
            <v>0</v>
          </cell>
        </row>
        <row r="63">
          <cell r="B63" t="str">
            <v>【すみだ】　⑥-2　幹線ｸﾚｰﾑ</v>
          </cell>
          <cell r="C63">
            <v>0</v>
          </cell>
        </row>
        <row r="64">
          <cell r="B64" t="str">
            <v>【すみだ】　⑦-1　S　宅内(即設置班・局出向)</v>
          </cell>
          <cell r="C64">
            <v>0</v>
          </cell>
        </row>
        <row r="65">
          <cell r="B65" t="str">
            <v>【すみだ】　⑦-2　M　宅内(即設置班・局出向)</v>
          </cell>
          <cell r="C65">
            <v>0</v>
          </cell>
        </row>
        <row r="66">
          <cell r="B66" t="str">
            <v>【すみだ】　⑪-1支障移転(人工)</v>
          </cell>
          <cell r="C66">
            <v>0</v>
          </cell>
        </row>
        <row r="67">
          <cell r="B67" t="str">
            <v>【すみだ】　⑪-2支障移転(見積工事)</v>
          </cell>
          <cell r="C67">
            <v>0</v>
          </cell>
        </row>
        <row r="68">
          <cell r="B68" t="str">
            <v>【すみだ】　⑫幹線建設</v>
          </cell>
          <cell r="C68">
            <v>0</v>
          </cell>
        </row>
        <row r="69">
          <cell r="B69" t="str">
            <v>【すみだ】　⑬-1分配線建設(人工)</v>
          </cell>
          <cell r="C69">
            <v>0</v>
          </cell>
        </row>
        <row r="70">
          <cell r="B70" t="str">
            <v>【すみだ】　⑬-2分配線建設(見積工事)</v>
          </cell>
          <cell r="C70">
            <v>0</v>
          </cell>
        </row>
        <row r="71">
          <cell r="B71" t="str">
            <v>【すみだ】　⑭ ﾘﾏｰｹ材料（放送設備修繕費-材料）</v>
          </cell>
          <cell r="C71">
            <v>0</v>
          </cell>
        </row>
        <row r="72">
          <cell r="B72" t="str">
            <v>【すみだ】　⑮電障工事</v>
          </cell>
          <cell r="C72">
            <v>0</v>
          </cell>
        </row>
        <row r="73">
          <cell r="B73" t="str">
            <v>【すみだ】　⑤-2　撤去工事　COM21交換</v>
          </cell>
          <cell r="C73">
            <v>0</v>
          </cell>
        </row>
        <row r="74">
          <cell r="B74">
            <v>0</v>
          </cell>
          <cell r="C74">
            <v>0</v>
          </cell>
        </row>
        <row r="75">
          <cell r="B75">
            <v>0</v>
          </cell>
          <cell r="C75">
            <v>0</v>
          </cell>
        </row>
        <row r="76">
          <cell r="B76">
            <v>0</v>
          </cell>
          <cell r="C76">
            <v>0</v>
          </cell>
        </row>
        <row r="77">
          <cell r="B77">
            <v>0</v>
          </cell>
          <cell r="C77">
            <v>0</v>
          </cell>
        </row>
        <row r="78">
          <cell r="B78">
            <v>0</v>
          </cell>
          <cell r="C78">
            <v>0</v>
          </cell>
        </row>
        <row r="79">
          <cell r="B79">
            <v>0</v>
          </cell>
          <cell r="C79">
            <v>0</v>
          </cell>
        </row>
        <row r="80">
          <cell r="B80">
            <v>0</v>
          </cell>
          <cell r="C80">
            <v>0</v>
          </cell>
        </row>
        <row r="81">
          <cell r="B81">
            <v>0</v>
          </cell>
          <cell r="C81">
            <v>0</v>
          </cell>
        </row>
        <row r="82">
          <cell r="B82">
            <v>0</v>
          </cell>
          <cell r="C82">
            <v>0</v>
          </cell>
        </row>
        <row r="83">
          <cell r="B83">
            <v>0</v>
          </cell>
          <cell r="C83">
            <v>0</v>
          </cell>
        </row>
        <row r="84">
          <cell r="B84">
            <v>0</v>
          </cell>
          <cell r="C84">
            <v>0</v>
          </cell>
        </row>
        <row r="85">
          <cell r="B85">
            <v>0</v>
          </cell>
          <cell r="C85">
            <v>0</v>
          </cell>
        </row>
        <row r="86">
          <cell r="B86">
            <v>0</v>
          </cell>
          <cell r="C86">
            <v>0</v>
          </cell>
        </row>
        <row r="87">
          <cell r="B87">
            <v>0</v>
          </cell>
          <cell r="C87">
            <v>0</v>
          </cell>
        </row>
        <row r="88">
          <cell r="B88">
            <v>0</v>
          </cell>
          <cell r="C88">
            <v>0</v>
          </cell>
        </row>
        <row r="89">
          <cell r="B89">
            <v>0</v>
          </cell>
          <cell r="C89">
            <v>0</v>
          </cell>
        </row>
        <row r="90">
          <cell r="B90">
            <v>0</v>
          </cell>
          <cell r="C90">
            <v>0</v>
          </cell>
        </row>
        <row r="91">
          <cell r="B91">
            <v>0</v>
          </cell>
          <cell r="C91">
            <v>0</v>
          </cell>
        </row>
        <row r="92">
          <cell r="B92">
            <v>0</v>
          </cell>
          <cell r="C92">
            <v>0</v>
          </cell>
        </row>
        <row r="93">
          <cell r="B93">
            <v>0</v>
          </cell>
          <cell r="C93">
            <v>0</v>
          </cell>
        </row>
        <row r="94">
          <cell r="B94">
            <v>0</v>
          </cell>
          <cell r="C94">
            <v>0</v>
          </cell>
        </row>
        <row r="95">
          <cell r="B95">
            <v>0</v>
          </cell>
          <cell r="C95">
            <v>0</v>
          </cell>
        </row>
        <row r="96">
          <cell r="B96">
            <v>0</v>
          </cell>
          <cell r="C96">
            <v>0</v>
          </cell>
        </row>
        <row r="97">
          <cell r="B97">
            <v>0</v>
          </cell>
          <cell r="C97">
            <v>0</v>
          </cell>
        </row>
        <row r="98">
          <cell r="B98">
            <v>0</v>
          </cell>
          <cell r="C98">
            <v>0</v>
          </cell>
        </row>
        <row r="99">
          <cell r="B99">
            <v>0</v>
          </cell>
          <cell r="C99">
            <v>0</v>
          </cell>
        </row>
        <row r="100">
          <cell r="B100">
            <v>0</v>
          </cell>
          <cell r="C100">
            <v>0</v>
          </cell>
        </row>
        <row r="101">
          <cell r="B101">
            <v>0</v>
          </cell>
          <cell r="C101">
            <v>0</v>
          </cell>
        </row>
        <row r="102">
          <cell r="B102">
            <v>0</v>
          </cell>
          <cell r="C102">
            <v>0</v>
          </cell>
        </row>
        <row r="103">
          <cell r="B103">
            <v>0</v>
          </cell>
          <cell r="C103">
            <v>0</v>
          </cell>
        </row>
        <row r="104">
          <cell r="B104">
            <v>0</v>
          </cell>
          <cell r="C104">
            <v>0</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Set>
  </externalBook>
</externalLink>
</file>

<file path=xl/externalLinks/externalLink3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記入様式"/>
      <sheetName val="基金調べ"/>
      <sheetName val="【チェックリスト】"/>
      <sheetName val="内閣府作業用（変更しないでください）"/>
      <sheetName val="事業名一覧"/>
      <sheetName val="―"/>
      <sheetName val="調書"/>
    </sheetNames>
    <sheetDataSet>
      <sheetData sheetId="0"/>
      <sheetData sheetId="1"/>
      <sheetData sheetId="2"/>
      <sheetData sheetId="3"/>
      <sheetData sheetId="4"/>
      <sheetData sheetId="5">
        <row r="1">
          <cell r="D1">
            <v>1</v>
          </cell>
        </row>
        <row r="2">
          <cell r="D2">
            <v>2</v>
          </cell>
        </row>
        <row r="3">
          <cell r="D3">
            <v>3</v>
          </cell>
        </row>
        <row r="4">
          <cell r="D4">
            <v>4</v>
          </cell>
        </row>
      </sheetData>
      <sheetData sheetId="6"/>
    </sheetDataSet>
  </externalBook>
</externalLink>
</file>

<file path=xl/externalLinks/externalLink3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S一覧"/>
      <sheetName val="DS一覧 (2)"/>
      <sheetName val="DS一覧２"/>
      <sheetName val="練馬CD"/>
      <sheetName val="Code"/>
      <sheetName val="全棚ﾃｰﾌﾞﾙ"/>
      <sheetName val="Sheet1"/>
      <sheetName val="数量平均"/>
      <sheetName val="9908"/>
      <sheetName val="9909"/>
      <sheetName val="9910"/>
      <sheetName val="9911"/>
      <sheetName val="9912"/>
      <sheetName val="0001"/>
      <sheetName val="実地棚卸出欠用倉庫別最終"/>
      <sheetName val="実地棚卸出欠用倉庫別最終 (2)"/>
      <sheetName val="DS一覧_(2)"/>
      <sheetName val="実地棚卸出欠用倉庫別最終_(2)"/>
      <sheetName val="見積書表紙"/>
      <sheetName val="見積書内訳"/>
      <sheetName val="見積フォーム"/>
      <sheetName val="原見積"/>
      <sheetName val="作業内容"/>
      <sheetName val="JOBｺｰﾄﾞ"/>
      <sheetName val="端末一覧"/>
      <sheetName val="取引先ｺｰﾄﾞ"/>
      <sheetName val="①会社名・作業員データ入力"/>
      <sheetName val="data"/>
      <sheetName val="照合結果シート"/>
      <sheetName val="作業コード実績テーブル"/>
      <sheetName val="集計"/>
    </sheetNames>
    <sheetDataSet>
      <sheetData sheetId="0" refreshError="1"/>
      <sheetData sheetId="1" refreshError="1"/>
      <sheetData sheetId="2" refreshError="1"/>
      <sheetData sheetId="3" refreshError="1"/>
      <sheetData sheetId="4" refreshError="1">
        <row r="2">
          <cell r="A2" t="str">
            <v>A</v>
          </cell>
          <cell r="B2" t="str">
            <v>幹線</v>
          </cell>
          <cell r="C2" t="str">
            <v>A01</v>
          </cell>
          <cell r="D2" t="str">
            <v>コネクター</v>
          </cell>
        </row>
        <row r="3">
          <cell r="A3" t="str">
            <v>B</v>
          </cell>
          <cell r="B3" t="str">
            <v>宅内</v>
          </cell>
          <cell r="C3" t="str">
            <v>A02</v>
          </cell>
          <cell r="D3" t="str">
            <v>ケーブル</v>
          </cell>
        </row>
        <row r="4">
          <cell r="A4" t="str">
            <v>C</v>
          </cell>
          <cell r="B4" t="str">
            <v xml:space="preserve">Head End </v>
          </cell>
          <cell r="C4" t="str">
            <v>A03</v>
          </cell>
          <cell r="D4" t="str">
            <v>Hardware</v>
          </cell>
        </row>
        <row r="5">
          <cell r="A5" t="str">
            <v>D</v>
          </cell>
          <cell r="B5" t="str">
            <v>Tool</v>
          </cell>
          <cell r="C5" t="str">
            <v>A04</v>
          </cell>
          <cell r="D5" t="str">
            <v>Tap/Pdu</v>
          </cell>
        </row>
        <row r="6">
          <cell r="A6" t="str">
            <v>E</v>
          </cell>
          <cell r="B6" t="str">
            <v>計測器</v>
          </cell>
          <cell r="C6" t="str">
            <v>A05</v>
          </cell>
          <cell r="D6" t="str">
            <v>DC/SP/EQ</v>
          </cell>
        </row>
        <row r="7">
          <cell r="A7" t="str">
            <v>F</v>
          </cell>
          <cell r="B7" t="str">
            <v>Various</v>
          </cell>
          <cell r="C7" t="str">
            <v>A06</v>
          </cell>
          <cell r="D7" t="str">
            <v>PI</v>
          </cell>
        </row>
        <row r="8">
          <cell r="A8" t="str">
            <v>G</v>
          </cell>
          <cell r="B8" t="str">
            <v>電話</v>
          </cell>
          <cell r="C8" t="str">
            <v>A07</v>
          </cell>
          <cell r="D8" t="str">
            <v>PS</v>
          </cell>
        </row>
        <row r="9">
          <cell r="A9" t="str">
            <v>H</v>
          </cell>
          <cell r="B9" t="str">
            <v>ｲﾝﾀｰﾈｯﾄ</v>
          </cell>
          <cell r="C9" t="str">
            <v>A08</v>
          </cell>
          <cell r="D9" t="str">
            <v>STM</v>
          </cell>
        </row>
        <row r="10">
          <cell r="C10" t="str">
            <v>A09</v>
          </cell>
          <cell r="D10" t="str">
            <v>AMP</v>
          </cell>
        </row>
        <row r="11">
          <cell r="C11" t="str">
            <v>A10</v>
          </cell>
          <cell r="D11" t="str">
            <v>Shrink Tube</v>
          </cell>
        </row>
        <row r="12">
          <cell r="C12" t="str">
            <v>A30</v>
          </cell>
          <cell r="D12" t="str">
            <v>トランスミッター</v>
          </cell>
        </row>
        <row r="13">
          <cell r="C13" t="str">
            <v>A31</v>
          </cell>
          <cell r="D13" t="str">
            <v>Fiber Closure</v>
          </cell>
        </row>
        <row r="14">
          <cell r="C14" t="str">
            <v>A32</v>
          </cell>
          <cell r="D14" t="str">
            <v>FiberConnector</v>
          </cell>
        </row>
        <row r="15">
          <cell r="C15" t="str">
            <v>A33</v>
          </cell>
          <cell r="D15" t="str">
            <v>Fiber Cable</v>
          </cell>
        </row>
        <row r="16">
          <cell r="C16" t="str">
            <v>A90</v>
          </cell>
          <cell r="D16" t="str">
            <v>その他</v>
          </cell>
        </row>
        <row r="17">
          <cell r="C17" t="str">
            <v>B01</v>
          </cell>
          <cell r="D17" t="str">
            <v>コネクター</v>
          </cell>
        </row>
        <row r="18">
          <cell r="C18" t="str">
            <v>B02</v>
          </cell>
          <cell r="D18" t="str">
            <v>ケーブル</v>
          </cell>
        </row>
        <row r="19">
          <cell r="C19" t="str">
            <v>B03</v>
          </cell>
          <cell r="D19" t="str">
            <v>Hardware</v>
          </cell>
        </row>
        <row r="20">
          <cell r="C20" t="str">
            <v>B05</v>
          </cell>
          <cell r="D20" t="str">
            <v>DC/SP/EQ</v>
          </cell>
        </row>
        <row r="21">
          <cell r="C21" t="str">
            <v>B11</v>
          </cell>
          <cell r="D21" t="str">
            <v>ホームターミナル</v>
          </cell>
        </row>
        <row r="22">
          <cell r="C22" t="str">
            <v>B12</v>
          </cell>
          <cell r="D22" t="str">
            <v>保安器</v>
          </cell>
        </row>
        <row r="23">
          <cell r="C23" t="str">
            <v>B13</v>
          </cell>
          <cell r="D23" t="str">
            <v>ブースター</v>
          </cell>
        </row>
        <row r="24">
          <cell r="C24" t="str">
            <v>B14</v>
          </cell>
          <cell r="D24" t="str">
            <v>WallUnit/Plate</v>
          </cell>
        </row>
        <row r="25">
          <cell r="C25" t="str">
            <v>B15</v>
          </cell>
          <cell r="D25" t="str">
            <v>ボックス</v>
          </cell>
        </row>
        <row r="26">
          <cell r="C26" t="str">
            <v>B16</v>
          </cell>
          <cell r="D26" t="str">
            <v>Combiner</v>
          </cell>
        </row>
        <row r="27">
          <cell r="C27" t="str">
            <v>B34</v>
          </cell>
          <cell r="D27" t="str">
            <v>モール</v>
          </cell>
        </row>
        <row r="28">
          <cell r="C28" t="str">
            <v>B90</v>
          </cell>
          <cell r="D28" t="str">
            <v>その他</v>
          </cell>
        </row>
        <row r="29">
          <cell r="C29" t="str">
            <v>C01</v>
          </cell>
          <cell r="D29" t="str">
            <v>コネクター</v>
          </cell>
        </row>
        <row r="30">
          <cell r="C30" t="str">
            <v>C02</v>
          </cell>
          <cell r="D30" t="str">
            <v>ケーブル</v>
          </cell>
        </row>
        <row r="31">
          <cell r="C31" t="str">
            <v>C16</v>
          </cell>
          <cell r="D31" t="str">
            <v>Combiner</v>
          </cell>
        </row>
        <row r="32">
          <cell r="C32" t="str">
            <v>C17</v>
          </cell>
          <cell r="D32" t="str">
            <v>プレアンプ</v>
          </cell>
        </row>
        <row r="33">
          <cell r="C33" t="str">
            <v>C18</v>
          </cell>
          <cell r="D33" t="str">
            <v>モヂュラー</v>
          </cell>
        </row>
        <row r="34">
          <cell r="C34" t="str">
            <v>C19</v>
          </cell>
          <cell r="D34" t="str">
            <v>プロセッサー</v>
          </cell>
        </row>
        <row r="35">
          <cell r="C35" t="str">
            <v>C20</v>
          </cell>
          <cell r="D35" t="str">
            <v>Satellite Receiver</v>
          </cell>
        </row>
        <row r="36">
          <cell r="C36" t="str">
            <v>C21</v>
          </cell>
          <cell r="D36" t="str">
            <v>スクランブラー</v>
          </cell>
        </row>
        <row r="37">
          <cell r="C37" t="str">
            <v>C22</v>
          </cell>
          <cell r="D37" t="str">
            <v>ラック</v>
          </cell>
        </row>
        <row r="38">
          <cell r="C38" t="str">
            <v>C23</v>
          </cell>
          <cell r="D38" t="str">
            <v>UPS</v>
          </cell>
        </row>
        <row r="39">
          <cell r="C39" t="str">
            <v>C24</v>
          </cell>
          <cell r="D39" t="str">
            <v>OTN</v>
          </cell>
        </row>
        <row r="40">
          <cell r="C40" t="str">
            <v>C28</v>
          </cell>
          <cell r="D40" t="str">
            <v>カップラー</v>
          </cell>
        </row>
        <row r="41">
          <cell r="C41" t="str">
            <v>C29</v>
          </cell>
          <cell r="D41" t="str">
            <v>FMS</v>
          </cell>
        </row>
        <row r="42">
          <cell r="C42" t="str">
            <v>C32</v>
          </cell>
          <cell r="D42" t="str">
            <v>Fiber Connector</v>
          </cell>
        </row>
        <row r="43">
          <cell r="C43" t="str">
            <v>C33</v>
          </cell>
          <cell r="D43" t="str">
            <v>Fiber Cable</v>
          </cell>
        </row>
        <row r="44">
          <cell r="C44" t="str">
            <v>C90</v>
          </cell>
          <cell r="D44" t="str">
            <v>その他</v>
          </cell>
        </row>
        <row r="45">
          <cell r="C45" t="str">
            <v>D25</v>
          </cell>
          <cell r="D45" t="str">
            <v>宅内</v>
          </cell>
        </row>
        <row r="46">
          <cell r="C46" t="str">
            <v>D26</v>
          </cell>
          <cell r="D46" t="str">
            <v>幹線</v>
          </cell>
        </row>
        <row r="47">
          <cell r="C47" t="str">
            <v>D27</v>
          </cell>
          <cell r="D47" t="str">
            <v>光</v>
          </cell>
        </row>
        <row r="48">
          <cell r="C48" t="str">
            <v>D90</v>
          </cell>
          <cell r="D48" t="str">
            <v>その他</v>
          </cell>
        </row>
        <row r="49">
          <cell r="C49" t="str">
            <v>E01</v>
          </cell>
          <cell r="D49" t="str">
            <v>コネクター</v>
          </cell>
        </row>
        <row r="50">
          <cell r="C50" t="str">
            <v>E35</v>
          </cell>
          <cell r="D50" t="str">
            <v>リーケージテスター</v>
          </cell>
        </row>
        <row r="51">
          <cell r="C51" t="str">
            <v>E36</v>
          </cell>
          <cell r="D51" t="str">
            <v>Spectrum Analyzer</v>
          </cell>
        </row>
        <row r="52">
          <cell r="C52" t="str">
            <v>E37</v>
          </cell>
          <cell r="D52" t="str">
            <v>OTDR</v>
          </cell>
        </row>
        <row r="53">
          <cell r="C53" t="str">
            <v>E38</v>
          </cell>
          <cell r="D53" t="str">
            <v>パワーメータ</v>
          </cell>
        </row>
        <row r="54">
          <cell r="C54" t="str">
            <v>E39</v>
          </cell>
          <cell r="D54" t="str">
            <v>Sweep　Tester</v>
          </cell>
        </row>
        <row r="55">
          <cell r="C55" t="str">
            <v>E40</v>
          </cell>
          <cell r="D55" t="str">
            <v>Single　Level　Meter</v>
          </cell>
        </row>
        <row r="56">
          <cell r="C56" t="str">
            <v>E90</v>
          </cell>
          <cell r="D56" t="str">
            <v>その他</v>
          </cell>
        </row>
        <row r="57">
          <cell r="C57" t="str">
            <v>F90</v>
          </cell>
          <cell r="D57" t="str">
            <v>その他</v>
          </cell>
        </row>
        <row r="58">
          <cell r="C58" t="str">
            <v>G70</v>
          </cell>
          <cell r="D58" t="str">
            <v>電話</v>
          </cell>
        </row>
        <row r="59">
          <cell r="C59" t="str">
            <v>G90</v>
          </cell>
          <cell r="D59" t="str">
            <v>その他</v>
          </cell>
        </row>
        <row r="60">
          <cell r="C60" t="str">
            <v>H80</v>
          </cell>
          <cell r="D60" t="str">
            <v>ｲﾝﾀｰﾈｯﾄ</v>
          </cell>
        </row>
        <row r="61">
          <cell r="C61" t="str">
            <v>H90</v>
          </cell>
          <cell r="D61" t="str">
            <v>その他</v>
          </cell>
        </row>
      </sheetData>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Set>
  </externalBook>
</externalLink>
</file>

<file path=xl/externalLinks/externalLink34.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概算費用"/>
      <sheetName val="概要書"/>
      <sheetName val="総括表"/>
      <sheetName val="ｼｽﾃﾑ"/>
      <sheetName val="新規ﾃﾞｰﾀ"/>
      <sheetName val="既存ﾃﾞｰﾀ移行"/>
      <sheetName val="作業工数"/>
      <sheetName val="基本単価"/>
      <sheetName val="全国GCリスト_7137_"/>
    </sheetNames>
    <sheetDataSet>
      <sheetData sheetId="0" refreshError="1"/>
      <sheetData sheetId="1" refreshError="1"/>
      <sheetData sheetId="2" refreshError="1"/>
      <sheetData sheetId="3" refreshError="1">
        <row r="2">
          <cell r="P2">
            <v>9.0999999999999998E-2</v>
          </cell>
        </row>
      </sheetData>
      <sheetData sheetId="4" refreshError="1"/>
      <sheetData sheetId="5" refreshError="1"/>
      <sheetData sheetId="6" refreshError="1"/>
      <sheetData sheetId="7" refreshError="1"/>
      <sheetData sheetId="8" refreshError="1"/>
    </sheetDataSet>
  </externalBook>
</externalLink>
</file>

<file path=xl/externalLinks/externalLink35.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指定"/>
    </sheetNames>
    <sheetDataSet>
      <sheetData sheetId="0">
        <row r="39">
          <cell r="B39" t="str">
            <v>１．表の登録の仕方</v>
          </cell>
        </row>
      </sheetData>
    </sheetDataSet>
  </externalBook>
</externalLink>
</file>

<file path=xl/externalLinks/externalLink36.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概要書"/>
      <sheetName val="総括表"/>
      <sheetName val="同軸新設"/>
      <sheetName val="同軸切替 "/>
      <sheetName val="OPT共通"/>
      <sheetName val="社内方案書"/>
      <sheetName val="社外方案書"/>
      <sheetName val="条件書"/>
      <sheetName val="員数"/>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externalLinks/externalLink37.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見積書（総括表） "/>
      <sheetName val="見積書 (内訳)"/>
      <sheetName val="共通費計算表"/>
      <sheetName val="工事根拠"/>
      <sheetName val="按分根拠"/>
    </sheetNames>
    <sheetDataSet>
      <sheetData sheetId="0"/>
      <sheetData sheetId="1"/>
      <sheetData sheetId="2"/>
      <sheetData sheetId="3"/>
      <sheetData sheetId="4"/>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E02204-CBBC-4A8D-B554-26533BF4993B}">
  <dimension ref="A1:H41"/>
  <sheetViews>
    <sheetView tabSelected="1" view="pageBreakPreview" zoomScaleNormal="100" zoomScaleSheetLayoutView="100" workbookViewId="0">
      <selection activeCell="A15" sqref="A15"/>
    </sheetView>
  </sheetViews>
  <sheetFormatPr defaultColWidth="9" defaultRowHeight="13.5"/>
  <cols>
    <col min="1" max="1" width="10.625" style="334" customWidth="1"/>
    <col min="2" max="4" width="9" style="334"/>
    <col min="5" max="5" width="6.5" style="334" customWidth="1"/>
    <col min="6" max="6" width="6.75" style="334" customWidth="1"/>
    <col min="7" max="7" width="15.625" style="334" customWidth="1"/>
    <col min="8" max="8" width="18.625" style="334" customWidth="1"/>
    <col min="9" max="16384" width="9" style="334"/>
  </cols>
  <sheetData>
    <row r="1" spans="1:8" ht="17.25">
      <c r="A1" s="377" t="s">
        <v>312</v>
      </c>
      <c r="B1" s="377"/>
      <c r="C1" s="377"/>
      <c r="D1" s="377"/>
      <c r="E1" s="377"/>
      <c r="F1" s="377"/>
      <c r="G1" s="377"/>
      <c r="H1" s="377"/>
    </row>
    <row r="2" spans="1:8" ht="17.25">
      <c r="A2" s="333"/>
      <c r="B2" s="333"/>
      <c r="C2" s="333"/>
      <c r="D2" s="333"/>
      <c r="E2" s="333"/>
      <c r="F2" s="333"/>
      <c r="G2" s="333"/>
      <c r="H2" s="333"/>
    </row>
    <row r="3" spans="1:8" ht="15" customHeight="1">
      <c r="A3" s="335"/>
      <c r="B3" s="336"/>
      <c r="C3" s="336"/>
      <c r="D3" s="336"/>
      <c r="F3" s="335"/>
      <c r="G3" s="335"/>
      <c r="H3" s="416" t="s">
        <v>313</v>
      </c>
    </row>
    <row r="4" spans="1:8" ht="15" customHeight="1">
      <c r="A4" s="335"/>
      <c r="B4" s="336"/>
      <c r="C4" s="336"/>
      <c r="D4" s="336"/>
      <c r="F4" s="335"/>
      <c r="G4" s="335"/>
      <c r="H4" s="416"/>
    </row>
    <row r="5" spans="1:8" ht="15" customHeight="1">
      <c r="A5" s="336" t="s">
        <v>314</v>
      </c>
      <c r="B5" s="336"/>
      <c r="C5" s="336"/>
      <c r="D5" s="336"/>
      <c r="F5" s="335"/>
      <c r="G5" s="335"/>
      <c r="H5" s="416"/>
    </row>
    <row r="6" spans="1:8" ht="15" customHeight="1">
      <c r="A6" s="335"/>
      <c r="B6" s="336"/>
      <c r="C6" s="336"/>
      <c r="D6" s="336"/>
      <c r="F6" s="335"/>
      <c r="G6" s="335"/>
      <c r="H6" s="335"/>
    </row>
    <row r="7" spans="1:8" ht="15" customHeight="1">
      <c r="A7" s="337"/>
      <c r="B7" s="337"/>
      <c r="C7" s="338" t="s">
        <v>271</v>
      </c>
      <c r="D7" s="379"/>
      <c r="E7" s="379"/>
      <c r="F7" s="379"/>
      <c r="G7" s="379"/>
      <c r="H7" s="378" t="s">
        <v>272</v>
      </c>
    </row>
    <row r="8" spans="1:8" ht="15" customHeight="1">
      <c r="A8" s="417" t="s">
        <v>315</v>
      </c>
      <c r="B8" s="417"/>
      <c r="C8" s="338" t="s">
        <v>273</v>
      </c>
      <c r="D8" s="379"/>
      <c r="E8" s="379"/>
      <c r="F8" s="379"/>
      <c r="G8" s="379"/>
      <c r="H8" s="378"/>
    </row>
    <row r="9" spans="1:8" ht="15" customHeight="1">
      <c r="A9" s="340"/>
      <c r="B9" s="340"/>
      <c r="C9" s="338" t="s">
        <v>274</v>
      </c>
      <c r="D9" s="379"/>
      <c r="E9" s="379"/>
      <c r="F9" s="379"/>
      <c r="G9" s="379"/>
      <c r="H9" s="378"/>
    </row>
    <row r="10" spans="1:8" ht="15" customHeight="1">
      <c r="A10" s="340"/>
      <c r="B10" s="340"/>
      <c r="C10" s="338"/>
      <c r="H10" s="339"/>
    </row>
    <row r="11" spans="1:8" ht="20.100000000000001" customHeight="1">
      <c r="A11" s="418" t="s">
        <v>275</v>
      </c>
      <c r="B11" s="341" t="s">
        <v>318</v>
      </c>
      <c r="C11" s="341"/>
      <c r="D11" s="341"/>
      <c r="E11" s="341"/>
      <c r="F11" s="341"/>
      <c r="G11" s="341"/>
      <c r="H11" s="341"/>
    </row>
    <row r="12" spans="1:8" ht="20.100000000000001" customHeight="1">
      <c r="A12" s="341"/>
      <c r="B12" s="341"/>
      <c r="C12" s="374"/>
      <c r="D12" s="374"/>
      <c r="E12" s="375"/>
      <c r="F12" s="375"/>
      <c r="G12" s="376"/>
      <c r="H12" s="376"/>
    </row>
    <row r="13" spans="1:8" ht="20.100000000000001" customHeight="1">
      <c r="A13" s="418" t="s">
        <v>316</v>
      </c>
      <c r="B13" s="419">
        <f>G41</f>
        <v>0</v>
      </c>
      <c r="C13" s="419"/>
      <c r="D13" s="419"/>
      <c r="E13" s="372" t="s">
        <v>317</v>
      </c>
      <c r="F13" s="371"/>
      <c r="G13" s="341"/>
      <c r="H13" s="341"/>
    </row>
    <row r="14" spans="1:8" ht="20.100000000000001" customHeight="1" thickBot="1">
      <c r="A14" s="340"/>
      <c r="B14" s="340"/>
      <c r="C14" s="338"/>
      <c r="H14" s="339"/>
    </row>
    <row r="15" spans="1:8" s="343" customFormat="1" ht="20.100000000000001" customHeight="1" thickBot="1">
      <c r="A15" s="354" t="s">
        <v>276</v>
      </c>
      <c r="B15" s="381" t="s">
        <v>176</v>
      </c>
      <c r="C15" s="381"/>
      <c r="D15" s="381"/>
      <c r="E15" s="355" t="s">
        <v>277</v>
      </c>
      <c r="F15" s="355" t="s">
        <v>278</v>
      </c>
      <c r="G15" s="355" t="s">
        <v>279</v>
      </c>
      <c r="H15" s="356" t="s">
        <v>280</v>
      </c>
    </row>
    <row r="16" spans="1:8" s="343" customFormat="1" ht="20.100000000000001" customHeight="1">
      <c r="A16" s="350"/>
      <c r="B16" s="382" t="s">
        <v>281</v>
      </c>
      <c r="C16" s="382"/>
      <c r="D16" s="382"/>
      <c r="E16" s="351"/>
      <c r="F16" s="352"/>
      <c r="G16" s="351"/>
      <c r="H16" s="353"/>
    </row>
    <row r="17" spans="1:8" s="343" customFormat="1" ht="20.100000000000001" customHeight="1">
      <c r="A17" s="345" t="s">
        <v>282</v>
      </c>
      <c r="B17" s="380" t="s">
        <v>283</v>
      </c>
      <c r="C17" s="380"/>
      <c r="D17" s="380"/>
      <c r="E17" s="344">
        <v>1</v>
      </c>
      <c r="F17" s="342" t="s">
        <v>284</v>
      </c>
      <c r="G17" s="344">
        <f>入札積算表!J14</f>
        <v>0</v>
      </c>
      <c r="H17" s="346"/>
    </row>
    <row r="18" spans="1:8" s="343" customFormat="1" ht="20.100000000000001" customHeight="1">
      <c r="A18" s="345" t="s">
        <v>285</v>
      </c>
      <c r="B18" s="380" t="s">
        <v>286</v>
      </c>
      <c r="C18" s="380"/>
      <c r="D18" s="380"/>
      <c r="E18" s="344">
        <v>1</v>
      </c>
      <c r="F18" s="342" t="s">
        <v>284</v>
      </c>
      <c r="G18" s="344">
        <f>入札積算表!J21</f>
        <v>0</v>
      </c>
      <c r="H18" s="346"/>
    </row>
    <row r="19" spans="1:8" s="343" customFormat="1" ht="20.100000000000001" customHeight="1">
      <c r="A19" s="345" t="s">
        <v>287</v>
      </c>
      <c r="B19" s="380" t="s">
        <v>288</v>
      </c>
      <c r="C19" s="380"/>
      <c r="D19" s="380"/>
      <c r="E19" s="344">
        <v>1</v>
      </c>
      <c r="F19" s="342" t="s">
        <v>284</v>
      </c>
      <c r="G19" s="344">
        <f>入札積算表!J24</f>
        <v>0</v>
      </c>
      <c r="H19" s="346"/>
    </row>
    <row r="20" spans="1:8" s="343" customFormat="1" ht="20.100000000000001" customHeight="1">
      <c r="A20" s="345" t="s">
        <v>289</v>
      </c>
      <c r="B20" s="380" t="s">
        <v>290</v>
      </c>
      <c r="C20" s="380"/>
      <c r="D20" s="380"/>
      <c r="E20" s="344">
        <v>1</v>
      </c>
      <c r="F20" s="342" t="s">
        <v>284</v>
      </c>
      <c r="G20" s="344">
        <f>入札積算表!J27</f>
        <v>0</v>
      </c>
      <c r="H20" s="346"/>
    </row>
    <row r="21" spans="1:8" s="343" customFormat="1" ht="20.100000000000001" customHeight="1">
      <c r="A21" s="345" t="s">
        <v>291</v>
      </c>
      <c r="B21" s="380" t="s">
        <v>292</v>
      </c>
      <c r="C21" s="380"/>
      <c r="D21" s="380"/>
      <c r="E21" s="344">
        <v>1</v>
      </c>
      <c r="F21" s="342" t="s">
        <v>284</v>
      </c>
      <c r="G21" s="344">
        <f>入札積算表!J36</f>
        <v>0</v>
      </c>
      <c r="H21" s="346"/>
    </row>
    <row r="22" spans="1:8" s="343" customFormat="1" ht="20.100000000000001" customHeight="1">
      <c r="A22" s="345" t="s">
        <v>293</v>
      </c>
      <c r="B22" s="380" t="s">
        <v>294</v>
      </c>
      <c r="C22" s="380"/>
      <c r="D22" s="380"/>
      <c r="E22" s="344">
        <v>1</v>
      </c>
      <c r="F22" s="342" t="s">
        <v>284</v>
      </c>
      <c r="G22" s="344">
        <f>入札積算表!J56</f>
        <v>0</v>
      </c>
      <c r="H22" s="346"/>
    </row>
    <row r="23" spans="1:8" s="343" customFormat="1" ht="20.100000000000001" customHeight="1">
      <c r="A23" s="345"/>
      <c r="B23" s="380" t="s">
        <v>295</v>
      </c>
      <c r="C23" s="380"/>
      <c r="D23" s="380"/>
      <c r="E23" s="344"/>
      <c r="F23" s="342"/>
      <c r="G23" s="344">
        <f>SUM(G17:G22)</f>
        <v>0</v>
      </c>
      <c r="H23" s="346"/>
    </row>
    <row r="24" spans="1:8" s="343" customFormat="1" ht="20.100000000000001" customHeight="1" thickBot="1">
      <c r="A24" s="347"/>
      <c r="B24" s="384"/>
      <c r="C24" s="385"/>
      <c r="D24" s="386"/>
      <c r="E24" s="348"/>
      <c r="F24" s="358"/>
      <c r="G24" s="348"/>
      <c r="H24" s="349"/>
    </row>
    <row r="25" spans="1:8" s="343" customFormat="1" ht="20.100000000000001" customHeight="1">
      <c r="A25" s="350"/>
      <c r="B25" s="393" t="s">
        <v>296</v>
      </c>
      <c r="C25" s="393"/>
      <c r="D25" s="393"/>
      <c r="E25" s="351"/>
      <c r="F25" s="357"/>
      <c r="G25" s="351"/>
      <c r="H25" s="353"/>
    </row>
    <row r="26" spans="1:8" s="343" customFormat="1" ht="20.100000000000001" customHeight="1">
      <c r="A26" s="345" t="s">
        <v>297</v>
      </c>
      <c r="B26" s="380" t="s">
        <v>283</v>
      </c>
      <c r="C26" s="380"/>
      <c r="D26" s="380"/>
      <c r="E26" s="344">
        <v>1</v>
      </c>
      <c r="F26" s="342" t="s">
        <v>284</v>
      </c>
      <c r="G26" s="344">
        <f>入札積算表!J66</f>
        <v>0</v>
      </c>
      <c r="H26" s="346"/>
    </row>
    <row r="27" spans="1:8" s="343" customFormat="1" ht="20.100000000000001" customHeight="1">
      <c r="A27" s="345" t="s">
        <v>298</v>
      </c>
      <c r="B27" s="380" t="s">
        <v>286</v>
      </c>
      <c r="C27" s="380"/>
      <c r="D27" s="380"/>
      <c r="E27" s="344">
        <v>1</v>
      </c>
      <c r="F27" s="342" t="s">
        <v>284</v>
      </c>
      <c r="G27" s="344">
        <f>入札積算表!J73</f>
        <v>0</v>
      </c>
      <c r="H27" s="346"/>
    </row>
    <row r="28" spans="1:8" s="343" customFormat="1" ht="20.100000000000001" customHeight="1">
      <c r="A28" s="345" t="s">
        <v>299</v>
      </c>
      <c r="B28" s="380" t="s">
        <v>288</v>
      </c>
      <c r="C28" s="380"/>
      <c r="D28" s="380"/>
      <c r="E28" s="344">
        <v>1</v>
      </c>
      <c r="F28" s="342" t="s">
        <v>284</v>
      </c>
      <c r="G28" s="344">
        <f>入札積算表!J76</f>
        <v>0</v>
      </c>
      <c r="H28" s="346"/>
    </row>
    <row r="29" spans="1:8" s="343" customFormat="1" ht="20.100000000000001" customHeight="1">
      <c r="A29" s="345" t="s">
        <v>300</v>
      </c>
      <c r="B29" s="380" t="s">
        <v>290</v>
      </c>
      <c r="C29" s="380"/>
      <c r="D29" s="380"/>
      <c r="E29" s="344">
        <v>1</v>
      </c>
      <c r="F29" s="342" t="s">
        <v>284</v>
      </c>
      <c r="G29" s="344">
        <f>入札積算表!J79</f>
        <v>0</v>
      </c>
      <c r="H29" s="346"/>
    </row>
    <row r="30" spans="1:8" s="343" customFormat="1" ht="20.100000000000001" customHeight="1">
      <c r="A30" s="345" t="s">
        <v>301</v>
      </c>
      <c r="B30" s="380" t="s">
        <v>292</v>
      </c>
      <c r="C30" s="380"/>
      <c r="D30" s="380"/>
      <c r="E30" s="344">
        <v>1</v>
      </c>
      <c r="F30" s="342" t="s">
        <v>284</v>
      </c>
      <c r="G30" s="344">
        <f>入札積算表!J87</f>
        <v>0</v>
      </c>
      <c r="H30" s="346"/>
    </row>
    <row r="31" spans="1:8" s="343" customFormat="1" ht="20.100000000000001" customHeight="1">
      <c r="A31" s="345" t="s">
        <v>302</v>
      </c>
      <c r="B31" s="380" t="s">
        <v>294</v>
      </c>
      <c r="C31" s="380"/>
      <c r="D31" s="380"/>
      <c r="E31" s="344">
        <v>1</v>
      </c>
      <c r="F31" s="342" t="s">
        <v>284</v>
      </c>
      <c r="G31" s="344">
        <f>入札積算表!J96</f>
        <v>0</v>
      </c>
      <c r="H31" s="346"/>
    </row>
    <row r="32" spans="1:8" s="343" customFormat="1" ht="20.100000000000001" customHeight="1" thickBot="1">
      <c r="A32" s="359"/>
      <c r="B32" s="383" t="s">
        <v>295</v>
      </c>
      <c r="C32" s="383"/>
      <c r="D32" s="383"/>
      <c r="E32" s="360"/>
      <c r="F32" s="361"/>
      <c r="G32" s="360">
        <f>SUM(G26:G31)</f>
        <v>0</v>
      </c>
      <c r="H32" s="362"/>
    </row>
    <row r="33" spans="1:8" s="343" customFormat="1" ht="20.100000000000001" customHeight="1" thickBot="1">
      <c r="A33" s="363"/>
      <c r="B33" s="387" t="s">
        <v>309</v>
      </c>
      <c r="C33" s="388"/>
      <c r="D33" s="389"/>
      <c r="E33" s="364"/>
      <c r="F33" s="355"/>
      <c r="G33" s="364">
        <f>G23+G32</f>
        <v>0</v>
      </c>
      <c r="H33" s="366"/>
    </row>
    <row r="34" spans="1:8" s="343" customFormat="1" ht="20.100000000000001" customHeight="1">
      <c r="A34" s="350"/>
      <c r="B34" s="393" t="s">
        <v>303</v>
      </c>
      <c r="C34" s="393"/>
      <c r="D34" s="393"/>
      <c r="E34" s="351"/>
      <c r="F34" s="352"/>
      <c r="G34" s="351"/>
      <c r="H34" s="353"/>
    </row>
    <row r="35" spans="1:8" s="343" customFormat="1" ht="20.100000000000001" customHeight="1">
      <c r="A35" s="345" t="s">
        <v>304</v>
      </c>
      <c r="B35" s="380" t="s">
        <v>306</v>
      </c>
      <c r="C35" s="380"/>
      <c r="D35" s="380"/>
      <c r="E35" s="344">
        <v>1</v>
      </c>
      <c r="F35" s="342" t="s">
        <v>284</v>
      </c>
      <c r="G35" s="344">
        <f>入札積算表!J114</f>
        <v>0</v>
      </c>
      <c r="H35" s="346"/>
    </row>
    <row r="36" spans="1:8" s="343" customFormat="1" ht="20.100000000000001" customHeight="1">
      <c r="A36" s="345" t="s">
        <v>307</v>
      </c>
      <c r="B36" s="380" t="s">
        <v>308</v>
      </c>
      <c r="C36" s="380"/>
      <c r="D36" s="380"/>
      <c r="E36" s="344">
        <v>1</v>
      </c>
      <c r="F36" s="342" t="s">
        <v>284</v>
      </c>
      <c r="G36" s="344">
        <f>入札積算表!J117</f>
        <v>0</v>
      </c>
      <c r="H36" s="346"/>
    </row>
    <row r="37" spans="1:8" s="343" customFormat="1" ht="20.100000000000001" customHeight="1">
      <c r="A37" s="345" t="s">
        <v>305</v>
      </c>
      <c r="B37" s="380" t="s">
        <v>188</v>
      </c>
      <c r="C37" s="380"/>
      <c r="D37" s="380"/>
      <c r="E37" s="344">
        <v>1</v>
      </c>
      <c r="F37" s="342" t="s">
        <v>284</v>
      </c>
      <c r="G37" s="344">
        <f>入札積算表!J119</f>
        <v>0</v>
      </c>
      <c r="H37" s="346"/>
    </row>
    <row r="38" spans="1:8" s="343" customFormat="1" ht="20.100000000000001" customHeight="1" thickBot="1">
      <c r="A38" s="359"/>
      <c r="B38" s="383" t="s">
        <v>295</v>
      </c>
      <c r="C38" s="383"/>
      <c r="D38" s="383"/>
      <c r="E38" s="360"/>
      <c r="F38" s="361"/>
      <c r="G38" s="360">
        <f>SUM(G35:G37)</f>
        <v>0</v>
      </c>
      <c r="H38" s="362"/>
    </row>
    <row r="39" spans="1:8" s="343" customFormat="1" ht="20.100000000000001" customHeight="1" thickBot="1">
      <c r="A39" s="363"/>
      <c r="B39" s="387" t="s">
        <v>310</v>
      </c>
      <c r="C39" s="388"/>
      <c r="D39" s="389"/>
      <c r="E39" s="364"/>
      <c r="F39" s="365"/>
      <c r="G39" s="364">
        <f>G33+G38</f>
        <v>0</v>
      </c>
      <c r="H39" s="366"/>
    </row>
    <row r="40" spans="1:8" s="343" customFormat="1" ht="20.100000000000001" customHeight="1">
      <c r="A40" s="350"/>
      <c r="B40" s="390" t="s">
        <v>229</v>
      </c>
      <c r="C40" s="391"/>
      <c r="D40" s="392"/>
      <c r="E40" s="351"/>
      <c r="F40" s="357"/>
      <c r="G40" s="351">
        <f>入札積算表!J127</f>
        <v>0</v>
      </c>
      <c r="H40" s="353"/>
    </row>
    <row r="41" spans="1:8" s="343" customFormat="1" ht="20.100000000000001" customHeight="1" thickBot="1">
      <c r="A41" s="347"/>
      <c r="B41" s="384" t="s">
        <v>230</v>
      </c>
      <c r="C41" s="385"/>
      <c r="D41" s="386"/>
      <c r="E41" s="348"/>
      <c r="F41" s="358"/>
      <c r="G41" s="348">
        <f>G39+G40</f>
        <v>0</v>
      </c>
      <c r="H41" s="349"/>
    </row>
  </sheetData>
  <mergeCells count="37">
    <mergeCell ref="B38:D38"/>
    <mergeCell ref="B24:D24"/>
    <mergeCell ref="B33:D33"/>
    <mergeCell ref="B40:D40"/>
    <mergeCell ref="B39:D39"/>
    <mergeCell ref="B41:D41"/>
    <mergeCell ref="B31:D31"/>
    <mergeCell ref="B32:D32"/>
    <mergeCell ref="B34:D34"/>
    <mergeCell ref="B35:D35"/>
    <mergeCell ref="B36:D36"/>
    <mergeCell ref="B37:D37"/>
    <mergeCell ref="B25:D25"/>
    <mergeCell ref="B26:D26"/>
    <mergeCell ref="B27:D27"/>
    <mergeCell ref="B28:D28"/>
    <mergeCell ref="B29:D29"/>
    <mergeCell ref="B30:D30"/>
    <mergeCell ref="B18:D18"/>
    <mergeCell ref="B19:D19"/>
    <mergeCell ref="B20:D20"/>
    <mergeCell ref="B21:D21"/>
    <mergeCell ref="B22:D22"/>
    <mergeCell ref="B23:D23"/>
    <mergeCell ref="B17:D17"/>
    <mergeCell ref="B15:D15"/>
    <mergeCell ref="B16:D16"/>
    <mergeCell ref="A1:H1"/>
    <mergeCell ref="D8:G8"/>
    <mergeCell ref="D9:G9"/>
    <mergeCell ref="D7:G7"/>
    <mergeCell ref="H7:H9"/>
    <mergeCell ref="A8:B8"/>
    <mergeCell ref="C12:D12"/>
    <mergeCell ref="E12:F12"/>
    <mergeCell ref="G12:H12"/>
    <mergeCell ref="B13:D13"/>
  </mergeCells>
  <phoneticPr fontId="7"/>
  <pageMargins left="0.70866141732283472" right="0.70866141732283472" top="0.74803149606299213" bottom="0.74803149606299213" header="0.31496062992125984" footer="0.31496062992125984"/>
  <pageSetup paperSize="9" scale="95"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pageSetUpPr fitToPage="1"/>
  </sheetPr>
  <dimension ref="A1:X133"/>
  <sheetViews>
    <sheetView view="pageBreakPreview" topLeftCell="B1" zoomScale="88" zoomScaleNormal="100" zoomScaleSheetLayoutView="88" workbookViewId="0">
      <selection activeCell="B4" sqref="B4:B5"/>
    </sheetView>
  </sheetViews>
  <sheetFormatPr defaultColWidth="9" defaultRowHeight="12"/>
  <cols>
    <col min="1" max="1" width="3.125" style="3" customWidth="1"/>
    <col min="2" max="2" width="3.5" style="3" customWidth="1"/>
    <col min="3" max="4" width="3.125" style="3" customWidth="1"/>
    <col min="5" max="5" width="3.875" style="3" bestFit="1" customWidth="1"/>
    <col min="6" max="6" width="55.75" style="3" customWidth="1"/>
    <col min="7" max="7" width="11.25" style="53" customWidth="1"/>
    <col min="8" max="8" width="6.875" style="5" customWidth="1"/>
    <col min="9" max="9" width="14.5" style="54" customWidth="1"/>
    <col min="10" max="10" width="21.75" style="54" customWidth="1"/>
    <col min="11" max="11" width="24.875" style="54" customWidth="1"/>
    <col min="12" max="12" width="3.125" style="3" customWidth="1"/>
    <col min="13" max="16384" width="9" style="1"/>
  </cols>
  <sheetData>
    <row r="1" spans="1:24" ht="31.5" customHeight="1">
      <c r="B1" s="331" t="s">
        <v>319</v>
      </c>
      <c r="G1" s="4"/>
      <c r="I1" s="367" t="s">
        <v>270</v>
      </c>
      <c r="J1" s="420">
        <f>入札額内訳書!D8</f>
        <v>0</v>
      </c>
      <c r="K1" s="420"/>
      <c r="L1"/>
      <c r="M1"/>
      <c r="N1"/>
      <c r="O1"/>
      <c r="P1"/>
      <c r="Q1"/>
      <c r="R1"/>
      <c r="S1"/>
      <c r="T1"/>
      <c r="U1"/>
      <c r="V1"/>
      <c r="W1"/>
      <c r="X1"/>
    </row>
    <row r="2" spans="1:24" ht="20.100000000000001" customHeight="1">
      <c r="C2" s="421" t="s">
        <v>320</v>
      </c>
      <c r="D2" s="421"/>
      <c r="E2" s="421"/>
      <c r="F2" s="335" t="str">
        <f>入札額内訳書!B11</f>
        <v>令和７年度宮古テレビケーブルテレビネットワーク耐災害性強化事業（ACAS設備）</v>
      </c>
      <c r="G2" s="4"/>
      <c r="I2" s="6"/>
      <c r="J2" s="6"/>
      <c r="K2" s="6"/>
      <c r="L2"/>
      <c r="M2"/>
      <c r="N2"/>
      <c r="O2"/>
      <c r="P2"/>
      <c r="Q2"/>
      <c r="R2"/>
      <c r="S2"/>
      <c r="T2"/>
      <c r="U2"/>
      <c r="V2"/>
      <c r="W2"/>
      <c r="X2"/>
    </row>
    <row r="3" spans="1:24" ht="20.100000000000001" customHeight="1" thickBot="1">
      <c r="C3" s="394"/>
      <c r="D3" s="394"/>
      <c r="E3" s="394"/>
      <c r="F3" s="332"/>
      <c r="G3" s="4"/>
      <c r="I3" s="6"/>
      <c r="J3" s="6"/>
      <c r="K3" s="6"/>
      <c r="L3"/>
      <c r="M3"/>
      <c r="N3"/>
      <c r="O3"/>
      <c r="P3"/>
      <c r="Q3"/>
      <c r="R3"/>
      <c r="S3"/>
      <c r="T3"/>
      <c r="U3"/>
      <c r="V3"/>
      <c r="W3"/>
      <c r="X3"/>
    </row>
    <row r="4" spans="1:24" s="2" customFormat="1" ht="14.25" customHeight="1" thickBot="1">
      <c r="A4" s="5"/>
      <c r="B4" s="395" t="s">
        <v>0</v>
      </c>
      <c r="C4" s="397"/>
      <c r="D4" s="397"/>
      <c r="E4" s="397"/>
      <c r="F4" s="399" t="s">
        <v>1</v>
      </c>
      <c r="G4" s="401" t="s">
        <v>2</v>
      </c>
      <c r="H4" s="402"/>
      <c r="I4" s="402"/>
      <c r="J4" s="402"/>
      <c r="K4" s="403"/>
      <c r="L4" s="5"/>
    </row>
    <row r="5" spans="1:24" s="2" customFormat="1" ht="12.75" thickBot="1">
      <c r="A5" s="5"/>
      <c r="B5" s="396"/>
      <c r="C5" s="398"/>
      <c r="D5" s="398"/>
      <c r="E5" s="398"/>
      <c r="F5" s="400"/>
      <c r="G5" s="8" t="s">
        <v>3</v>
      </c>
      <c r="H5" s="9" t="s">
        <v>4</v>
      </c>
      <c r="I5" s="9" t="s">
        <v>5</v>
      </c>
      <c r="J5" s="10" t="s">
        <v>6</v>
      </c>
      <c r="K5" s="11" t="s">
        <v>7</v>
      </c>
      <c r="L5" s="5"/>
    </row>
    <row r="6" spans="1:24" s="98" customFormat="1" ht="20.25" customHeight="1">
      <c r="A6" s="95"/>
      <c r="B6" s="12" t="s">
        <v>8</v>
      </c>
      <c r="C6" s="13"/>
      <c r="D6" s="13"/>
      <c r="E6" s="13"/>
      <c r="F6" s="14" t="s">
        <v>9</v>
      </c>
      <c r="G6" s="96"/>
      <c r="H6" s="13"/>
      <c r="I6" s="97"/>
      <c r="J6" s="97"/>
      <c r="K6" s="152"/>
      <c r="L6" s="95"/>
    </row>
    <row r="7" spans="1:24" s="98" customFormat="1">
      <c r="A7" s="95"/>
      <c r="B7" s="423"/>
      <c r="C7" s="424">
        <v>1</v>
      </c>
      <c r="D7" s="424"/>
      <c r="E7" s="424"/>
      <c r="F7" s="425" t="s">
        <v>25</v>
      </c>
      <c r="G7" s="426"/>
      <c r="H7" s="424"/>
      <c r="I7" s="427"/>
      <c r="J7" s="428">
        <f>J8+J10+J12+J14+J18+J21+J24+J27+J33+J36+J56</f>
        <v>0</v>
      </c>
      <c r="K7" s="429"/>
      <c r="L7" s="95"/>
    </row>
    <row r="8" spans="1:24" s="98" customFormat="1">
      <c r="A8" s="95"/>
      <c r="B8" s="99"/>
      <c r="C8" s="100"/>
      <c r="D8" s="100" t="s">
        <v>26</v>
      </c>
      <c r="E8" s="87"/>
      <c r="F8" s="101" t="s">
        <v>57</v>
      </c>
      <c r="G8" s="102"/>
      <c r="H8" s="100"/>
      <c r="I8" s="103"/>
      <c r="J8" s="104">
        <f>SUM(J9)</f>
        <v>0</v>
      </c>
      <c r="K8" s="153"/>
      <c r="L8" s="95"/>
    </row>
    <row r="9" spans="1:24">
      <c r="B9" s="30"/>
      <c r="C9" s="31"/>
      <c r="D9" s="31"/>
      <c r="E9" s="31"/>
      <c r="F9" s="66" t="s">
        <v>43</v>
      </c>
      <c r="G9" s="33"/>
      <c r="H9" s="31"/>
      <c r="I9" s="34"/>
      <c r="J9" s="65"/>
      <c r="K9" s="154"/>
    </row>
    <row r="10" spans="1:24" s="98" customFormat="1">
      <c r="A10" s="95"/>
      <c r="B10" s="99"/>
      <c r="C10" s="100"/>
      <c r="D10" s="100" t="s">
        <v>56</v>
      </c>
      <c r="E10" s="87"/>
      <c r="F10" s="101" t="s">
        <v>12</v>
      </c>
      <c r="G10" s="102"/>
      <c r="H10" s="100"/>
      <c r="I10" s="103"/>
      <c r="J10" s="104">
        <f>SUM(J11)</f>
        <v>0</v>
      </c>
      <c r="K10" s="153"/>
      <c r="L10" s="95"/>
    </row>
    <row r="11" spans="1:24">
      <c r="B11" s="30"/>
      <c r="C11" s="31"/>
      <c r="D11" s="31"/>
      <c r="E11" s="31"/>
      <c r="F11" s="66" t="s">
        <v>43</v>
      </c>
      <c r="G11" s="33"/>
      <c r="H11" s="31"/>
      <c r="I11" s="34"/>
      <c r="J11" s="65"/>
      <c r="K11" s="154"/>
    </row>
    <row r="12" spans="1:24" s="98" customFormat="1">
      <c r="A12" s="95"/>
      <c r="B12" s="99"/>
      <c r="C12" s="100"/>
      <c r="D12" s="100" t="s">
        <v>28</v>
      </c>
      <c r="E12" s="87"/>
      <c r="F12" s="101" t="s">
        <v>55</v>
      </c>
      <c r="G12" s="102"/>
      <c r="H12" s="100"/>
      <c r="I12" s="103"/>
      <c r="J12" s="104">
        <f>SUM(J13)</f>
        <v>0</v>
      </c>
      <c r="K12" s="153"/>
      <c r="L12" s="95"/>
    </row>
    <row r="13" spans="1:24">
      <c r="B13" s="30"/>
      <c r="C13" s="31"/>
      <c r="D13" s="31"/>
      <c r="E13" s="31"/>
      <c r="F13" s="66" t="s">
        <v>43</v>
      </c>
      <c r="G13" s="33"/>
      <c r="H13" s="31"/>
      <c r="I13" s="34"/>
      <c r="J13" s="65"/>
      <c r="K13" s="154"/>
    </row>
    <row r="14" spans="1:24" s="98" customFormat="1">
      <c r="A14" s="95"/>
      <c r="B14" s="99"/>
      <c r="C14" s="100"/>
      <c r="D14" s="100" t="s">
        <v>29</v>
      </c>
      <c r="E14" s="87"/>
      <c r="F14" s="101" t="s">
        <v>21</v>
      </c>
      <c r="G14" s="102"/>
      <c r="H14" s="100"/>
      <c r="I14" s="103"/>
      <c r="J14" s="104">
        <f>SUM(J16:J16)</f>
        <v>0</v>
      </c>
      <c r="K14" s="153"/>
      <c r="L14" s="95"/>
    </row>
    <row r="15" spans="1:24">
      <c r="B15" s="24"/>
      <c r="C15" s="25"/>
      <c r="D15" s="25"/>
      <c r="E15" s="25"/>
      <c r="F15" s="29" t="s">
        <v>54</v>
      </c>
      <c r="G15" s="26"/>
      <c r="H15" s="25"/>
      <c r="I15" s="27"/>
      <c r="J15" s="92"/>
      <c r="K15" s="155"/>
    </row>
    <row r="16" spans="1:24">
      <c r="B16" s="18"/>
      <c r="C16" s="19"/>
      <c r="D16" s="19"/>
      <c r="E16" s="19"/>
      <c r="F16" s="80"/>
      <c r="G16" s="21"/>
      <c r="H16" s="19"/>
      <c r="I16" s="76"/>
      <c r="J16" s="22"/>
      <c r="K16" s="156"/>
    </row>
    <row r="17" spans="1:12">
      <c r="B17" s="30"/>
      <c r="C17" s="31"/>
      <c r="D17" s="32"/>
      <c r="E17" s="32"/>
      <c r="F17" s="66" t="s">
        <v>53</v>
      </c>
      <c r="G17" s="33"/>
      <c r="H17" s="31"/>
      <c r="I17" s="77"/>
      <c r="J17" s="34"/>
      <c r="K17" s="158"/>
    </row>
    <row r="18" spans="1:12" s="98" customFormat="1">
      <c r="A18" s="95"/>
      <c r="B18" s="430"/>
      <c r="C18" s="431"/>
      <c r="D18" s="431" t="s">
        <v>30</v>
      </c>
      <c r="E18" s="432"/>
      <c r="F18" s="433" t="s">
        <v>11</v>
      </c>
      <c r="G18" s="434"/>
      <c r="H18" s="431"/>
      <c r="I18" s="435"/>
      <c r="J18" s="428"/>
      <c r="K18" s="429"/>
      <c r="L18" s="95"/>
    </row>
    <row r="19" spans="1:12">
      <c r="B19" s="18"/>
      <c r="C19" s="19"/>
      <c r="D19" s="19"/>
      <c r="E19" s="19"/>
      <c r="F19" s="20"/>
      <c r="G19" s="21"/>
      <c r="H19" s="19"/>
      <c r="I19" s="76"/>
      <c r="J19" s="22"/>
      <c r="K19" s="156"/>
    </row>
    <row r="20" spans="1:12" ht="12.75" thickBot="1">
      <c r="B20" s="81"/>
      <c r="C20" s="61"/>
      <c r="D20" s="82"/>
      <c r="E20" s="82"/>
      <c r="F20" s="63" t="s">
        <v>53</v>
      </c>
      <c r="G20" s="62"/>
      <c r="H20" s="61"/>
      <c r="I20" s="83"/>
      <c r="J20" s="59"/>
      <c r="K20" s="159"/>
    </row>
    <row r="21" spans="1:12" s="98" customFormat="1">
      <c r="A21" s="95"/>
      <c r="B21" s="138"/>
      <c r="C21" s="139"/>
      <c r="D21" s="139" t="s">
        <v>31</v>
      </c>
      <c r="E21" s="49"/>
      <c r="F21" s="140" t="s">
        <v>52</v>
      </c>
      <c r="G21" s="141"/>
      <c r="H21" s="139"/>
      <c r="I21" s="142"/>
      <c r="J21" s="143">
        <f>SUM(J22:J22)</f>
        <v>0</v>
      </c>
      <c r="K21" s="160"/>
      <c r="L21" s="95"/>
    </row>
    <row r="22" spans="1:12">
      <c r="B22" s="24"/>
      <c r="C22" s="25"/>
      <c r="D22" s="23"/>
      <c r="E22" s="19"/>
      <c r="F22" s="20"/>
      <c r="G22" s="21"/>
      <c r="H22" s="19"/>
      <c r="I22" s="76"/>
      <c r="J22" s="22"/>
      <c r="K22" s="156"/>
    </row>
    <row r="23" spans="1:12" ht="12.75" thickBot="1">
      <c r="B23" s="56"/>
      <c r="C23" s="44"/>
      <c r="D23" s="44"/>
      <c r="E23" s="44"/>
      <c r="F23" s="63" t="s">
        <v>53</v>
      </c>
      <c r="G23" s="43"/>
      <c r="H23" s="44"/>
      <c r="I23" s="144"/>
      <c r="J23" s="45"/>
      <c r="K23" s="161"/>
    </row>
    <row r="24" spans="1:12" s="98" customFormat="1">
      <c r="A24" s="95"/>
      <c r="B24" s="105"/>
      <c r="C24" s="106"/>
      <c r="D24" s="106" t="s">
        <v>32</v>
      </c>
      <c r="E24" s="182"/>
      <c r="F24" s="107" t="s">
        <v>51</v>
      </c>
      <c r="G24" s="108"/>
      <c r="H24" s="106"/>
      <c r="I24" s="109"/>
      <c r="J24" s="110">
        <f>SUM(J25:J25)</f>
        <v>0</v>
      </c>
      <c r="K24" s="162"/>
      <c r="L24" s="95"/>
    </row>
    <row r="25" spans="1:12">
      <c r="B25" s="18"/>
      <c r="C25" s="19"/>
      <c r="D25" s="19"/>
      <c r="E25" s="19"/>
      <c r="F25" s="20"/>
      <c r="G25" s="21"/>
      <c r="H25" s="19"/>
      <c r="I25" s="76"/>
      <c r="J25" s="22"/>
      <c r="K25" s="157"/>
    </row>
    <row r="26" spans="1:12">
      <c r="A26" s="78"/>
      <c r="B26" s="30"/>
      <c r="C26" s="31"/>
      <c r="D26" s="31"/>
      <c r="E26" s="31"/>
      <c r="F26" s="66" t="s">
        <v>53</v>
      </c>
      <c r="G26" s="33"/>
      <c r="H26" s="31"/>
      <c r="I26" s="34"/>
      <c r="J26" s="34"/>
      <c r="K26" s="158"/>
    </row>
    <row r="27" spans="1:12" s="98" customFormat="1">
      <c r="A27" s="95"/>
      <c r="B27" s="430"/>
      <c r="C27" s="431"/>
      <c r="D27" s="431" t="s">
        <v>33</v>
      </c>
      <c r="E27" s="432"/>
      <c r="F27" s="433" t="s">
        <v>50</v>
      </c>
      <c r="G27" s="434"/>
      <c r="H27" s="431"/>
      <c r="I27" s="435"/>
      <c r="J27" s="428">
        <f>SUM(J28:J32)</f>
        <v>0</v>
      </c>
      <c r="K27" s="429"/>
      <c r="L27" s="95"/>
    </row>
    <row r="28" spans="1:12" s="98" customFormat="1">
      <c r="A28" s="95"/>
      <c r="B28" s="212"/>
      <c r="C28" s="213"/>
      <c r="D28" s="213"/>
      <c r="E28" s="19"/>
      <c r="F28" s="20" t="s">
        <v>161</v>
      </c>
      <c r="G28" s="21"/>
      <c r="H28" s="19"/>
      <c r="I28" s="76"/>
      <c r="J28" s="22"/>
      <c r="K28" s="156"/>
      <c r="L28" s="95"/>
    </row>
    <row r="29" spans="1:12" s="98" customFormat="1">
      <c r="A29" s="95"/>
      <c r="B29" s="214"/>
      <c r="C29" s="186"/>
      <c r="D29" s="186"/>
      <c r="E29" s="25"/>
      <c r="F29" s="29"/>
      <c r="G29" s="26"/>
      <c r="H29" s="25"/>
      <c r="I29" s="84"/>
      <c r="J29" s="27"/>
      <c r="K29" s="157"/>
      <c r="L29" s="95"/>
    </row>
    <row r="30" spans="1:12" s="98" customFormat="1">
      <c r="A30" s="95"/>
      <c r="B30" s="214"/>
      <c r="C30" s="186"/>
      <c r="D30" s="186"/>
      <c r="E30" s="25"/>
      <c r="F30" s="29" t="s">
        <v>160</v>
      </c>
      <c r="G30" s="26"/>
      <c r="H30" s="25"/>
      <c r="I30" s="84"/>
      <c r="J30" s="27"/>
      <c r="K30" s="157"/>
      <c r="L30" s="95"/>
    </row>
    <row r="31" spans="1:12" s="98" customFormat="1">
      <c r="A31" s="95"/>
      <c r="B31" s="214"/>
      <c r="C31" s="186"/>
      <c r="D31" s="186"/>
      <c r="E31" s="25"/>
      <c r="F31" s="29"/>
      <c r="G31" s="26"/>
      <c r="H31" s="25"/>
      <c r="I31" s="84"/>
      <c r="J31" s="27"/>
      <c r="K31" s="157"/>
      <c r="L31" s="95"/>
    </row>
    <row r="32" spans="1:12">
      <c r="B32" s="30"/>
      <c r="C32" s="31"/>
      <c r="D32" s="31"/>
      <c r="E32" s="31"/>
      <c r="F32" s="66" t="s">
        <v>53</v>
      </c>
      <c r="G32" s="33"/>
      <c r="H32" s="31"/>
      <c r="I32" s="34"/>
      <c r="J32" s="34"/>
      <c r="K32" s="158"/>
    </row>
    <row r="33" spans="1:12" s="98" customFormat="1">
      <c r="A33" s="95"/>
      <c r="B33" s="430"/>
      <c r="C33" s="431"/>
      <c r="D33" s="431" t="s">
        <v>34</v>
      </c>
      <c r="E33" s="432"/>
      <c r="F33" s="433" t="s">
        <v>49</v>
      </c>
      <c r="G33" s="434"/>
      <c r="H33" s="431"/>
      <c r="I33" s="435"/>
      <c r="J33" s="428">
        <f>SUM(J34:J34)</f>
        <v>0</v>
      </c>
      <c r="K33" s="429"/>
      <c r="L33" s="95"/>
    </row>
    <row r="34" spans="1:12">
      <c r="B34" s="18"/>
      <c r="C34" s="19"/>
      <c r="D34" s="19"/>
      <c r="E34" s="19"/>
      <c r="F34" s="20"/>
      <c r="G34" s="21"/>
      <c r="H34" s="19"/>
      <c r="I34" s="76"/>
      <c r="J34" s="22"/>
      <c r="K34" s="157"/>
    </row>
    <row r="35" spans="1:12">
      <c r="B35" s="30"/>
      <c r="C35" s="31"/>
      <c r="D35" s="31"/>
      <c r="E35" s="31"/>
      <c r="F35" s="66" t="s">
        <v>53</v>
      </c>
      <c r="G35" s="33"/>
      <c r="H35" s="31"/>
      <c r="I35" s="77"/>
      <c r="J35" s="34"/>
      <c r="K35" s="158"/>
    </row>
    <row r="36" spans="1:12" s="98" customFormat="1">
      <c r="A36" s="95"/>
      <c r="B36" s="430"/>
      <c r="C36" s="431"/>
      <c r="D36" s="431" t="s">
        <v>35</v>
      </c>
      <c r="E36" s="432"/>
      <c r="F36" s="433" t="s">
        <v>38</v>
      </c>
      <c r="G36" s="434"/>
      <c r="H36" s="431"/>
      <c r="I36" s="435"/>
      <c r="J36" s="428">
        <f>SUM(J37:J55)</f>
        <v>0</v>
      </c>
      <c r="K36" s="429"/>
      <c r="L36" s="95"/>
    </row>
    <row r="37" spans="1:12">
      <c r="B37" s="18"/>
      <c r="C37" s="19"/>
      <c r="D37" s="19"/>
      <c r="E37" s="19"/>
      <c r="F37" s="20" t="s">
        <v>162</v>
      </c>
      <c r="G37" s="21"/>
      <c r="H37" s="19"/>
      <c r="I37" s="76"/>
      <c r="J37" s="22"/>
      <c r="K37" s="157"/>
    </row>
    <row r="38" spans="1:12">
      <c r="B38" s="24"/>
      <c r="C38" s="25"/>
      <c r="D38" s="25"/>
      <c r="E38" s="25">
        <v>1</v>
      </c>
      <c r="F38" s="69" t="s">
        <v>210</v>
      </c>
      <c r="G38" s="26">
        <v>1</v>
      </c>
      <c r="H38" s="25" t="s">
        <v>211</v>
      </c>
      <c r="I38" s="84"/>
      <c r="J38" s="27">
        <f>G38*I38</f>
        <v>0</v>
      </c>
      <c r="K38" s="157"/>
    </row>
    <row r="39" spans="1:12" s="98" customFormat="1">
      <c r="A39" s="95"/>
      <c r="B39" s="212"/>
      <c r="C39" s="213"/>
      <c r="D39" s="213"/>
      <c r="E39" s="19">
        <v>2</v>
      </c>
      <c r="F39" s="20" t="s">
        <v>269</v>
      </c>
      <c r="G39" s="21">
        <v>1</v>
      </c>
      <c r="H39" s="19" t="s">
        <v>211</v>
      </c>
      <c r="I39" s="76"/>
      <c r="J39" s="22">
        <f t="shared" ref="J39" si="0">G39*I39</f>
        <v>0</v>
      </c>
      <c r="K39" s="156"/>
      <c r="L39" s="95"/>
    </row>
    <row r="40" spans="1:12" s="98" customFormat="1">
      <c r="A40" s="95"/>
      <c r="B40" s="212"/>
      <c r="C40" s="213"/>
      <c r="D40" s="213"/>
      <c r="E40" s="19">
        <v>3</v>
      </c>
      <c r="F40" s="20" t="s">
        <v>212</v>
      </c>
      <c r="G40" s="21">
        <v>1</v>
      </c>
      <c r="H40" s="19" t="s">
        <v>211</v>
      </c>
      <c r="I40" s="76"/>
      <c r="J40" s="22">
        <f t="shared" ref="J40:J50" si="1">G40*I40</f>
        <v>0</v>
      </c>
      <c r="K40" s="156"/>
      <c r="L40" s="95"/>
    </row>
    <row r="41" spans="1:12" s="98" customFormat="1">
      <c r="A41" s="95"/>
      <c r="B41" s="212"/>
      <c r="C41" s="213"/>
      <c r="D41" s="213"/>
      <c r="E41" s="25">
        <v>4</v>
      </c>
      <c r="F41" s="20" t="s">
        <v>213</v>
      </c>
      <c r="G41" s="21">
        <v>8</v>
      </c>
      <c r="H41" s="19" t="s">
        <v>211</v>
      </c>
      <c r="I41" s="76"/>
      <c r="J41" s="22">
        <f t="shared" si="1"/>
        <v>0</v>
      </c>
      <c r="K41" s="156"/>
      <c r="L41" s="95"/>
    </row>
    <row r="42" spans="1:12" s="98" customFormat="1">
      <c r="A42" s="95"/>
      <c r="B42" s="212"/>
      <c r="C42" s="213"/>
      <c r="D42" s="213"/>
      <c r="E42" s="19">
        <v>5</v>
      </c>
      <c r="F42" s="20" t="s">
        <v>214</v>
      </c>
      <c r="G42" s="21">
        <v>1</v>
      </c>
      <c r="H42" s="19" t="s">
        <v>215</v>
      </c>
      <c r="I42" s="76"/>
      <c r="J42" s="22">
        <f t="shared" si="1"/>
        <v>0</v>
      </c>
      <c r="K42" s="156"/>
      <c r="L42" s="95"/>
    </row>
    <row r="43" spans="1:12" s="98" customFormat="1">
      <c r="A43" s="95"/>
      <c r="B43" s="212"/>
      <c r="C43" s="213"/>
      <c r="D43" s="213"/>
      <c r="E43" s="19">
        <v>6</v>
      </c>
      <c r="F43" s="20" t="s">
        <v>216</v>
      </c>
      <c r="G43" s="21">
        <v>1</v>
      </c>
      <c r="H43" s="19" t="s">
        <v>211</v>
      </c>
      <c r="I43" s="76"/>
      <c r="J43" s="22">
        <f t="shared" si="1"/>
        <v>0</v>
      </c>
      <c r="K43" s="156"/>
      <c r="L43" s="95"/>
    </row>
    <row r="44" spans="1:12" s="98" customFormat="1">
      <c r="A44" s="95"/>
      <c r="B44" s="212"/>
      <c r="C44" s="213"/>
      <c r="D44" s="213"/>
      <c r="E44" s="25">
        <v>7</v>
      </c>
      <c r="F44" s="20" t="s">
        <v>217</v>
      </c>
      <c r="G44" s="21">
        <v>1</v>
      </c>
      <c r="H44" s="19" t="s">
        <v>211</v>
      </c>
      <c r="I44" s="76"/>
      <c r="J44" s="22">
        <f t="shared" si="1"/>
        <v>0</v>
      </c>
      <c r="K44" s="156"/>
      <c r="L44" s="95"/>
    </row>
    <row r="45" spans="1:12" s="98" customFormat="1">
      <c r="A45" s="95"/>
      <c r="B45" s="212"/>
      <c r="C45" s="213"/>
      <c r="D45" s="213"/>
      <c r="E45" s="19">
        <v>8</v>
      </c>
      <c r="F45" s="20" t="s">
        <v>218</v>
      </c>
      <c r="G45" s="21">
        <v>1</v>
      </c>
      <c r="H45" s="19" t="s">
        <v>211</v>
      </c>
      <c r="I45" s="76"/>
      <c r="J45" s="22">
        <f t="shared" si="1"/>
        <v>0</v>
      </c>
      <c r="K45" s="156"/>
      <c r="L45" s="95"/>
    </row>
    <row r="46" spans="1:12" s="98" customFormat="1">
      <c r="A46" s="95"/>
      <c r="B46" s="212"/>
      <c r="C46" s="213"/>
      <c r="D46" s="213"/>
      <c r="E46" s="19">
        <v>9</v>
      </c>
      <c r="F46" s="20" t="s">
        <v>219</v>
      </c>
      <c r="G46" s="21">
        <v>1</v>
      </c>
      <c r="H46" s="19" t="s">
        <v>211</v>
      </c>
      <c r="I46" s="76"/>
      <c r="J46" s="22">
        <f t="shared" si="1"/>
        <v>0</v>
      </c>
      <c r="K46" s="156"/>
      <c r="L46" s="95"/>
    </row>
    <row r="47" spans="1:12" s="98" customFormat="1">
      <c r="A47" s="95"/>
      <c r="B47" s="212"/>
      <c r="C47" s="213"/>
      <c r="D47" s="213"/>
      <c r="E47" s="25">
        <v>10</v>
      </c>
      <c r="F47" s="20" t="s">
        <v>220</v>
      </c>
      <c r="G47" s="21">
        <v>1</v>
      </c>
      <c r="H47" s="19" t="s">
        <v>211</v>
      </c>
      <c r="I47" s="76"/>
      <c r="J47" s="22">
        <f t="shared" si="1"/>
        <v>0</v>
      </c>
      <c r="K47" s="156"/>
      <c r="L47" s="95"/>
    </row>
    <row r="48" spans="1:12" s="98" customFormat="1">
      <c r="A48" s="95"/>
      <c r="B48" s="212"/>
      <c r="C48" s="213"/>
      <c r="D48" s="213"/>
      <c r="E48" s="19">
        <v>11</v>
      </c>
      <c r="F48" s="20" t="s">
        <v>221</v>
      </c>
      <c r="G48" s="21">
        <v>1</v>
      </c>
      <c r="H48" s="19" t="s">
        <v>211</v>
      </c>
      <c r="I48" s="76"/>
      <c r="J48" s="22">
        <f t="shared" si="1"/>
        <v>0</v>
      </c>
      <c r="K48" s="156"/>
      <c r="L48" s="95"/>
    </row>
    <row r="49" spans="1:12" s="98" customFormat="1">
      <c r="A49" s="95"/>
      <c r="B49" s="212"/>
      <c r="C49" s="213"/>
      <c r="D49" s="213"/>
      <c r="E49" s="19">
        <v>12</v>
      </c>
      <c r="F49" s="20" t="s">
        <v>222</v>
      </c>
      <c r="G49" s="21">
        <v>1</v>
      </c>
      <c r="H49" s="19" t="s">
        <v>211</v>
      </c>
      <c r="I49" s="76"/>
      <c r="J49" s="22">
        <f t="shared" si="1"/>
        <v>0</v>
      </c>
      <c r="K49" s="156"/>
      <c r="L49" s="95"/>
    </row>
    <row r="50" spans="1:12" s="98" customFormat="1">
      <c r="A50" s="95"/>
      <c r="B50" s="138"/>
      <c r="C50" s="139"/>
      <c r="D50" s="139"/>
      <c r="E50" s="25">
        <v>13</v>
      </c>
      <c r="F50" s="69" t="s">
        <v>223</v>
      </c>
      <c r="G50" s="50">
        <v>1</v>
      </c>
      <c r="H50" s="49" t="s">
        <v>211</v>
      </c>
      <c r="I50" s="79"/>
      <c r="J50" s="51">
        <f t="shared" si="1"/>
        <v>0</v>
      </c>
      <c r="K50" s="174"/>
      <c r="L50" s="95"/>
    </row>
    <row r="51" spans="1:12">
      <c r="B51" s="24"/>
      <c r="C51" s="25"/>
      <c r="D51" s="25"/>
      <c r="E51" s="25"/>
      <c r="F51" s="29"/>
      <c r="G51" s="26"/>
      <c r="H51" s="25"/>
      <c r="I51" s="84"/>
      <c r="J51" s="27"/>
      <c r="K51" s="157"/>
    </row>
    <row r="52" spans="1:12">
      <c r="B52" s="24"/>
      <c r="C52" s="25"/>
      <c r="D52" s="25"/>
      <c r="E52" s="25"/>
      <c r="F52" s="29"/>
      <c r="G52" s="26"/>
      <c r="H52" s="25"/>
      <c r="I52" s="84"/>
      <c r="J52" s="27"/>
      <c r="K52" s="157"/>
    </row>
    <row r="53" spans="1:12" s="98" customFormat="1">
      <c r="A53" s="95"/>
      <c r="B53" s="214"/>
      <c r="C53" s="186"/>
      <c r="D53" s="186"/>
      <c r="E53" s="25"/>
      <c r="F53" s="29" t="s">
        <v>200</v>
      </c>
      <c r="G53" s="26"/>
      <c r="H53" s="25"/>
      <c r="I53" s="84"/>
      <c r="J53" s="27"/>
      <c r="K53" s="157"/>
      <c r="L53" s="95"/>
    </row>
    <row r="54" spans="1:12" s="98" customFormat="1">
      <c r="A54" s="95"/>
      <c r="B54" s="214"/>
      <c r="C54" s="186"/>
      <c r="D54" s="186"/>
      <c r="E54" s="25"/>
      <c r="F54" s="29"/>
      <c r="G54" s="26"/>
      <c r="H54" s="25"/>
      <c r="I54" s="84"/>
      <c r="J54" s="27"/>
      <c r="K54" s="157"/>
      <c r="L54" s="95"/>
    </row>
    <row r="55" spans="1:12">
      <c r="B55" s="30"/>
      <c r="C55" s="31"/>
      <c r="D55" s="31"/>
      <c r="E55" s="31"/>
      <c r="F55" s="66"/>
      <c r="G55" s="33"/>
      <c r="H55" s="31"/>
      <c r="I55" s="77"/>
      <c r="J55" s="34"/>
      <c r="K55" s="158"/>
    </row>
    <row r="56" spans="1:12" s="98" customFormat="1">
      <c r="A56" s="95"/>
      <c r="B56" s="99"/>
      <c r="C56" s="100"/>
      <c r="D56" s="100" t="s">
        <v>39</v>
      </c>
      <c r="E56" s="87"/>
      <c r="F56" s="101" t="s">
        <v>40</v>
      </c>
      <c r="G56" s="102"/>
      <c r="H56" s="100"/>
      <c r="I56" s="303"/>
      <c r="J56" s="304">
        <f>SUM(J57:J58)</f>
        <v>0</v>
      </c>
      <c r="K56" s="173"/>
      <c r="L56" s="95"/>
    </row>
    <row r="57" spans="1:12" s="98" customFormat="1">
      <c r="A57" s="95"/>
      <c r="B57" s="212"/>
      <c r="C57" s="213"/>
      <c r="D57" s="213"/>
      <c r="E57" s="19"/>
      <c r="F57" s="20"/>
      <c r="G57" s="21"/>
      <c r="H57" s="19"/>
      <c r="I57" s="76"/>
      <c r="J57" s="22"/>
      <c r="K57" s="156"/>
      <c r="L57" s="95"/>
    </row>
    <row r="58" spans="1:12" s="98" customFormat="1">
      <c r="A58" s="95"/>
      <c r="B58" s="111"/>
      <c r="C58" s="112"/>
      <c r="D58" s="112"/>
      <c r="E58" s="38"/>
      <c r="F58" s="29"/>
      <c r="G58" s="37"/>
      <c r="H58" s="38"/>
      <c r="I58" s="85"/>
      <c r="J58" s="208"/>
      <c r="K58" s="167"/>
      <c r="L58" s="95"/>
    </row>
    <row r="59" spans="1:12" s="98" customFormat="1">
      <c r="A59" s="95"/>
      <c r="B59" s="423"/>
      <c r="C59" s="424">
        <v>2</v>
      </c>
      <c r="D59" s="436"/>
      <c r="E59" s="437"/>
      <c r="F59" s="425" t="s">
        <v>14</v>
      </c>
      <c r="G59" s="426"/>
      <c r="H59" s="424"/>
      <c r="I59" s="427"/>
      <c r="J59" s="438">
        <f>J60+J62+J64+J66+J70+J73+J76+J79+J84+J87+J96</f>
        <v>0</v>
      </c>
      <c r="K59" s="439"/>
      <c r="L59" s="95"/>
    </row>
    <row r="60" spans="1:12" s="98" customFormat="1">
      <c r="A60" s="95" t="s">
        <v>48</v>
      </c>
      <c r="B60" s="99"/>
      <c r="C60" s="100"/>
      <c r="D60" s="100" t="s">
        <v>26</v>
      </c>
      <c r="E60" s="87"/>
      <c r="F60" s="101" t="s">
        <v>57</v>
      </c>
      <c r="G60" s="102"/>
      <c r="H60" s="100"/>
      <c r="I60" s="103"/>
      <c r="J60" s="104">
        <f>SUM(J61)</f>
        <v>0</v>
      </c>
      <c r="K60" s="153"/>
      <c r="L60" s="95"/>
    </row>
    <row r="61" spans="1:12">
      <c r="B61" s="30"/>
      <c r="C61" s="31"/>
      <c r="D61" s="31"/>
      <c r="E61" s="31"/>
      <c r="F61" s="66" t="s">
        <v>43</v>
      </c>
      <c r="G61" s="33"/>
      <c r="H61" s="31"/>
      <c r="I61" s="34"/>
      <c r="J61" s="65"/>
      <c r="K61" s="154"/>
    </row>
    <row r="62" spans="1:12" s="98" customFormat="1" ht="11.45" customHeight="1">
      <c r="A62" s="95"/>
      <c r="B62" s="99"/>
      <c r="C62" s="100"/>
      <c r="D62" s="100" t="s">
        <v>56</v>
      </c>
      <c r="E62" s="87"/>
      <c r="F62" s="101" t="s">
        <v>12</v>
      </c>
      <c r="G62" s="102"/>
      <c r="H62" s="100"/>
      <c r="I62" s="103"/>
      <c r="J62" s="104">
        <f>SUM(J63)</f>
        <v>0</v>
      </c>
      <c r="K62" s="153"/>
      <c r="L62" s="95"/>
    </row>
    <row r="63" spans="1:12" ht="11.45" customHeight="1">
      <c r="B63" s="30"/>
      <c r="C63" s="31"/>
      <c r="D63" s="31"/>
      <c r="E63" s="31"/>
      <c r="F63" s="66" t="s">
        <v>43</v>
      </c>
      <c r="G63" s="33"/>
      <c r="H63" s="31"/>
      <c r="I63" s="34"/>
      <c r="J63" s="65"/>
      <c r="K63" s="154"/>
    </row>
    <row r="64" spans="1:12" s="98" customFormat="1" ht="11.45" customHeight="1">
      <c r="A64" s="95"/>
      <c r="B64" s="99"/>
      <c r="C64" s="100"/>
      <c r="D64" s="100" t="s">
        <v>28</v>
      </c>
      <c r="E64" s="87"/>
      <c r="F64" s="101" t="s">
        <v>55</v>
      </c>
      <c r="G64" s="102"/>
      <c r="H64" s="100"/>
      <c r="I64" s="103"/>
      <c r="J64" s="104">
        <f>SUM(J65)</f>
        <v>0</v>
      </c>
      <c r="K64" s="153"/>
      <c r="L64" s="95"/>
    </row>
    <row r="65" spans="1:12" ht="11.45" customHeight="1" thickBot="1">
      <c r="B65" s="81"/>
      <c r="C65" s="61"/>
      <c r="D65" s="61"/>
      <c r="E65" s="61"/>
      <c r="F65" s="63" t="s">
        <v>43</v>
      </c>
      <c r="G65" s="62"/>
      <c r="H65" s="61"/>
      <c r="I65" s="59"/>
      <c r="J65" s="60"/>
      <c r="K65" s="163"/>
    </row>
    <row r="66" spans="1:12" s="98" customFormat="1">
      <c r="A66" s="95"/>
      <c r="B66" s="111"/>
      <c r="C66" s="112"/>
      <c r="D66" s="112" t="s">
        <v>29</v>
      </c>
      <c r="E66" s="38"/>
      <c r="F66" s="113" t="s">
        <v>21</v>
      </c>
      <c r="G66" s="114"/>
      <c r="H66" s="112"/>
      <c r="I66" s="116"/>
      <c r="J66" s="145">
        <f>SUM(J68:J69)</f>
        <v>0</v>
      </c>
      <c r="K66" s="164"/>
      <c r="L66" s="95"/>
    </row>
    <row r="67" spans="1:12">
      <c r="B67" s="24"/>
      <c r="C67" s="25"/>
      <c r="D67" s="25"/>
      <c r="E67" s="25"/>
      <c r="F67" s="29" t="s">
        <v>54</v>
      </c>
      <c r="G67" s="26"/>
      <c r="H67" s="25"/>
      <c r="I67" s="27"/>
      <c r="J67" s="22"/>
      <c r="K67" s="155"/>
    </row>
    <row r="68" spans="1:12">
      <c r="B68" s="24"/>
      <c r="C68" s="25"/>
      <c r="D68" s="28"/>
      <c r="E68" s="19"/>
      <c r="F68" s="29"/>
      <c r="G68" s="26"/>
      <c r="H68" s="19"/>
      <c r="I68" s="84"/>
      <c r="J68" s="22"/>
      <c r="K68" s="165"/>
    </row>
    <row r="69" spans="1:12">
      <c r="B69" s="30"/>
      <c r="C69" s="31"/>
      <c r="D69" s="32"/>
      <c r="E69" s="32"/>
      <c r="F69" s="66"/>
      <c r="G69" s="33"/>
      <c r="H69" s="31"/>
      <c r="I69" s="77"/>
      <c r="J69" s="34"/>
      <c r="K69" s="158"/>
    </row>
    <row r="70" spans="1:12" s="98" customFormat="1">
      <c r="A70" s="95"/>
      <c r="B70" s="138"/>
      <c r="C70" s="139"/>
      <c r="D70" s="139" t="s">
        <v>30</v>
      </c>
      <c r="E70" s="49"/>
      <c r="F70" s="140" t="s">
        <v>11</v>
      </c>
      <c r="G70" s="141"/>
      <c r="H70" s="139"/>
      <c r="I70" s="142"/>
      <c r="J70" s="143">
        <f>SUBTOTAL(9,J71:J72)</f>
        <v>0</v>
      </c>
      <c r="K70" s="160"/>
      <c r="L70" s="95"/>
    </row>
    <row r="71" spans="1:12">
      <c r="B71" s="18"/>
      <c r="C71" s="19"/>
      <c r="D71" s="19"/>
      <c r="E71" s="19"/>
      <c r="F71" s="20"/>
      <c r="G71" s="21"/>
      <c r="H71" s="19"/>
      <c r="I71" s="76"/>
      <c r="J71" s="22"/>
      <c r="K71" s="156"/>
    </row>
    <row r="72" spans="1:12">
      <c r="B72" s="30"/>
      <c r="C72" s="31"/>
      <c r="D72" s="32"/>
      <c r="E72" s="32"/>
      <c r="F72" s="66" t="s">
        <v>53</v>
      </c>
      <c r="G72" s="33"/>
      <c r="H72" s="31"/>
      <c r="I72" s="65"/>
      <c r="J72" s="34"/>
      <c r="K72" s="158"/>
    </row>
    <row r="73" spans="1:12" s="98" customFormat="1">
      <c r="A73" s="95" t="s">
        <v>48</v>
      </c>
      <c r="B73" s="430"/>
      <c r="C73" s="431"/>
      <c r="D73" s="431" t="s">
        <v>31</v>
      </c>
      <c r="E73" s="432"/>
      <c r="F73" s="433" t="s">
        <v>52</v>
      </c>
      <c r="G73" s="434"/>
      <c r="H73" s="431"/>
      <c r="I73" s="435"/>
      <c r="J73" s="428">
        <f>SUM(J74:J74)</f>
        <v>0</v>
      </c>
      <c r="K73" s="429"/>
      <c r="L73" s="95"/>
    </row>
    <row r="74" spans="1:12">
      <c r="B74" s="24"/>
      <c r="C74" s="25"/>
      <c r="D74" s="28"/>
      <c r="E74" s="19"/>
      <c r="F74" s="29"/>
      <c r="G74" s="64"/>
      <c r="H74" s="19"/>
      <c r="I74" s="84"/>
      <c r="J74" s="22"/>
      <c r="K74" s="156"/>
    </row>
    <row r="75" spans="1:12">
      <c r="B75" s="68"/>
      <c r="C75" s="67"/>
      <c r="D75" s="67"/>
      <c r="E75" s="67"/>
      <c r="F75" s="66" t="s">
        <v>53</v>
      </c>
      <c r="G75" s="33"/>
      <c r="H75" s="31"/>
      <c r="I75" s="34"/>
      <c r="J75" s="34"/>
      <c r="K75" s="158"/>
    </row>
    <row r="76" spans="1:12" s="98" customFormat="1">
      <c r="A76" s="95"/>
      <c r="B76" s="430"/>
      <c r="C76" s="431"/>
      <c r="D76" s="431" t="s">
        <v>32</v>
      </c>
      <c r="E76" s="432"/>
      <c r="F76" s="433" t="s">
        <v>51</v>
      </c>
      <c r="G76" s="434"/>
      <c r="H76" s="431"/>
      <c r="I76" s="435"/>
      <c r="J76" s="428">
        <f>SUM(J77)</f>
        <v>0</v>
      </c>
      <c r="K76" s="429"/>
      <c r="L76" s="95"/>
    </row>
    <row r="77" spans="1:12">
      <c r="B77" s="18"/>
      <c r="C77" s="19"/>
      <c r="D77" s="19"/>
      <c r="E77" s="19"/>
      <c r="F77" s="20"/>
      <c r="G77" s="21"/>
      <c r="H77" s="19"/>
      <c r="I77" s="76"/>
      <c r="J77" s="22"/>
      <c r="K77" s="156"/>
    </row>
    <row r="78" spans="1:12">
      <c r="B78" s="30"/>
      <c r="C78" s="31"/>
      <c r="D78" s="32"/>
      <c r="E78" s="31"/>
      <c r="F78" s="66" t="s">
        <v>53</v>
      </c>
      <c r="G78" s="33"/>
      <c r="H78" s="31"/>
      <c r="I78" s="34"/>
      <c r="J78" s="34"/>
      <c r="K78" s="158"/>
    </row>
    <row r="79" spans="1:12" s="98" customFormat="1">
      <c r="A79" s="95" t="s">
        <v>48</v>
      </c>
      <c r="B79" s="430"/>
      <c r="C79" s="431"/>
      <c r="D79" s="431" t="s">
        <v>33</v>
      </c>
      <c r="E79" s="432"/>
      <c r="F79" s="433" t="s">
        <v>50</v>
      </c>
      <c r="G79" s="434"/>
      <c r="H79" s="431"/>
      <c r="I79" s="435"/>
      <c r="J79" s="428">
        <f>SUM(J80:J83)</f>
        <v>0</v>
      </c>
      <c r="K79" s="429"/>
      <c r="L79" s="95"/>
    </row>
    <row r="80" spans="1:12">
      <c r="B80" s="24"/>
      <c r="C80" s="25"/>
      <c r="D80" s="25"/>
      <c r="E80" s="25"/>
      <c r="F80" s="20" t="s">
        <v>161</v>
      </c>
      <c r="G80" s="21"/>
      <c r="H80" s="19"/>
      <c r="I80" s="76"/>
      <c r="J80" s="22"/>
      <c r="K80" s="156"/>
    </row>
    <row r="81" spans="1:13" s="98" customFormat="1">
      <c r="A81" s="95"/>
      <c r="B81" s="212"/>
      <c r="C81" s="213"/>
      <c r="D81" s="213"/>
      <c r="E81" s="19"/>
      <c r="F81" s="20"/>
      <c r="G81" s="21"/>
      <c r="H81" s="19"/>
      <c r="I81" s="76"/>
      <c r="J81" s="22"/>
      <c r="K81" s="156"/>
      <c r="L81" s="95"/>
    </row>
    <row r="82" spans="1:13" s="98" customFormat="1">
      <c r="A82" s="95"/>
      <c r="B82" s="212"/>
      <c r="C82" s="213"/>
      <c r="D82" s="213"/>
      <c r="E82" s="19"/>
      <c r="F82" s="29" t="s">
        <v>160</v>
      </c>
      <c r="G82" s="21"/>
      <c r="H82" s="19"/>
      <c r="I82" s="76"/>
      <c r="J82" s="22"/>
      <c r="K82" s="156"/>
      <c r="L82" s="95"/>
    </row>
    <row r="83" spans="1:13">
      <c r="B83" s="30"/>
      <c r="C83" s="31"/>
      <c r="D83" s="31"/>
      <c r="E83" s="31"/>
      <c r="F83" s="66"/>
      <c r="G83" s="33"/>
      <c r="H83" s="31"/>
      <c r="I83" s="34"/>
      <c r="J83" s="34"/>
      <c r="K83" s="158"/>
    </row>
    <row r="84" spans="1:13" s="98" customFormat="1">
      <c r="A84" s="95" t="s">
        <v>48</v>
      </c>
      <c r="B84" s="430"/>
      <c r="C84" s="431"/>
      <c r="D84" s="431" t="s">
        <v>34</v>
      </c>
      <c r="E84" s="432"/>
      <c r="F84" s="433" t="s">
        <v>49</v>
      </c>
      <c r="G84" s="434"/>
      <c r="H84" s="431"/>
      <c r="I84" s="435"/>
      <c r="J84" s="428">
        <f>SUM(J85:J86)</f>
        <v>0</v>
      </c>
      <c r="K84" s="429"/>
      <c r="L84" s="95"/>
    </row>
    <row r="85" spans="1:13">
      <c r="B85" s="18"/>
      <c r="C85" s="19"/>
      <c r="D85" s="19"/>
      <c r="E85" s="19"/>
      <c r="F85" s="20"/>
      <c r="G85" s="21"/>
      <c r="H85" s="19"/>
      <c r="I85" s="76"/>
      <c r="J85" s="22"/>
      <c r="K85" s="156"/>
    </row>
    <row r="86" spans="1:13">
      <c r="B86" s="30"/>
      <c r="C86" s="31"/>
      <c r="D86" s="31"/>
      <c r="E86" s="31"/>
      <c r="F86" s="66" t="s">
        <v>53</v>
      </c>
      <c r="G86" s="33"/>
      <c r="H86" s="31"/>
      <c r="I86" s="77"/>
      <c r="J86" s="34"/>
      <c r="K86" s="158"/>
    </row>
    <row r="87" spans="1:13" s="98" customFormat="1">
      <c r="A87" s="95"/>
      <c r="B87" s="111"/>
      <c r="C87" s="112"/>
      <c r="D87" s="112" t="s">
        <v>60</v>
      </c>
      <c r="E87" s="38"/>
      <c r="F87" s="113" t="s">
        <v>61</v>
      </c>
      <c r="G87" s="114"/>
      <c r="H87" s="112"/>
      <c r="I87" s="115"/>
      <c r="J87" s="207">
        <f>SUM(J88:J95)</f>
        <v>0</v>
      </c>
      <c r="K87" s="166"/>
      <c r="L87" s="95"/>
    </row>
    <row r="88" spans="1:13">
      <c r="B88" s="86"/>
      <c r="C88" s="38"/>
      <c r="D88" s="38"/>
      <c r="E88" s="38"/>
      <c r="F88" s="52" t="s">
        <v>162</v>
      </c>
      <c r="G88" s="37"/>
      <c r="H88" s="38"/>
      <c r="I88" s="85"/>
      <c r="J88" s="22"/>
      <c r="K88" s="156"/>
    </row>
    <row r="89" spans="1:13" s="98" customFormat="1">
      <c r="A89" s="95"/>
      <c r="B89" s="212"/>
      <c r="C89" s="213"/>
      <c r="D89" s="213"/>
      <c r="E89" s="19">
        <v>1</v>
      </c>
      <c r="F89" s="20" t="s">
        <v>311</v>
      </c>
      <c r="G89" s="21">
        <f>工事根拠!E90</f>
        <v>6</v>
      </c>
      <c r="H89" s="19" t="s">
        <v>224</v>
      </c>
      <c r="I89" s="76"/>
      <c r="J89" s="22">
        <f>G89*I89</f>
        <v>0</v>
      </c>
      <c r="K89" s="156"/>
      <c r="L89" s="95"/>
      <c r="M89" s="373" t="s">
        <v>321</v>
      </c>
    </row>
    <row r="90" spans="1:13" s="98" customFormat="1">
      <c r="A90" s="95"/>
      <c r="B90" s="212"/>
      <c r="C90" s="213"/>
      <c r="D90" s="213"/>
      <c r="E90" s="19">
        <v>2</v>
      </c>
      <c r="F90" s="20" t="s">
        <v>311</v>
      </c>
      <c r="G90" s="21">
        <f>工事根拠!E92</f>
        <v>6</v>
      </c>
      <c r="H90" s="19" t="s">
        <v>209</v>
      </c>
      <c r="I90" s="76"/>
      <c r="J90" s="22">
        <f>G90*I90</f>
        <v>0</v>
      </c>
      <c r="K90" s="156"/>
      <c r="L90" s="95"/>
      <c r="M90" s="373" t="s">
        <v>322</v>
      </c>
    </row>
    <row r="91" spans="1:13" s="98" customFormat="1">
      <c r="A91" s="95"/>
      <c r="B91" s="212"/>
      <c r="C91" s="213"/>
      <c r="D91" s="213"/>
      <c r="E91" s="19">
        <v>3</v>
      </c>
      <c r="F91" s="20" t="s">
        <v>225</v>
      </c>
      <c r="G91" s="21">
        <f>工事根拠!E94</f>
        <v>2</v>
      </c>
      <c r="H91" s="19" t="s">
        <v>224</v>
      </c>
      <c r="I91" s="76"/>
      <c r="J91" s="22">
        <f>G91*I91</f>
        <v>0</v>
      </c>
      <c r="K91" s="156"/>
      <c r="L91" s="95"/>
    </row>
    <row r="92" spans="1:13">
      <c r="B92" s="18"/>
      <c r="C92" s="19"/>
      <c r="D92" s="19"/>
      <c r="E92" s="19"/>
      <c r="F92" s="20"/>
      <c r="G92" s="21"/>
      <c r="H92" s="19"/>
      <c r="I92" s="76"/>
      <c r="J92" s="22"/>
      <c r="K92" s="156"/>
    </row>
    <row r="93" spans="1:13" s="98" customFormat="1">
      <c r="A93" s="95"/>
      <c r="B93" s="212"/>
      <c r="C93" s="213"/>
      <c r="D93" s="213"/>
      <c r="E93" s="19"/>
      <c r="F93" s="29"/>
      <c r="G93" s="21"/>
      <c r="H93" s="19"/>
      <c r="I93" s="76"/>
      <c r="J93" s="22"/>
      <c r="K93" s="156"/>
      <c r="L93" s="95"/>
    </row>
    <row r="94" spans="1:13" s="98" customFormat="1">
      <c r="A94" s="95"/>
      <c r="B94" s="212"/>
      <c r="C94" s="213"/>
      <c r="D94" s="213"/>
      <c r="E94" s="19"/>
      <c r="F94" s="29" t="s">
        <v>200</v>
      </c>
      <c r="G94" s="21"/>
      <c r="H94" s="19"/>
      <c r="I94" s="76"/>
      <c r="J94" s="22"/>
      <c r="K94" s="156"/>
      <c r="L94" s="95"/>
    </row>
    <row r="95" spans="1:13">
      <c r="B95" s="48"/>
      <c r="C95" s="49"/>
      <c r="D95" s="49"/>
      <c r="E95" s="49"/>
      <c r="F95" s="69"/>
      <c r="G95" s="50"/>
      <c r="H95" s="49"/>
      <c r="I95" s="79"/>
      <c r="J95" s="51"/>
      <c r="K95" s="174"/>
    </row>
    <row r="96" spans="1:13" s="98" customFormat="1">
      <c r="A96" s="95"/>
      <c r="B96" s="99"/>
      <c r="C96" s="100"/>
      <c r="D96" s="100" t="s">
        <v>39</v>
      </c>
      <c r="E96" s="87"/>
      <c r="F96" s="101" t="s">
        <v>40</v>
      </c>
      <c r="G96" s="102"/>
      <c r="H96" s="100"/>
      <c r="I96" s="303"/>
      <c r="J96" s="304">
        <f>SUM(J97:J98)</f>
        <v>0</v>
      </c>
      <c r="K96" s="173"/>
      <c r="L96" s="95"/>
    </row>
    <row r="97" spans="1:12" s="98" customFormat="1">
      <c r="A97" s="95"/>
      <c r="B97" s="111"/>
      <c r="C97" s="112"/>
      <c r="D97" s="112"/>
      <c r="E97" s="38"/>
      <c r="F97" s="52"/>
      <c r="G97" s="37"/>
      <c r="H97" s="38"/>
      <c r="I97" s="85"/>
      <c r="J97" s="208"/>
      <c r="K97" s="167"/>
      <c r="L97" s="95"/>
    </row>
    <row r="98" spans="1:12" ht="12.75" thickBot="1">
      <c r="B98" s="48"/>
      <c r="C98" s="49"/>
      <c r="D98" s="49"/>
      <c r="E98" s="49"/>
      <c r="F98" s="69"/>
      <c r="G98" s="50"/>
      <c r="H98" s="49"/>
      <c r="I98" s="79"/>
      <c r="J98" s="51"/>
      <c r="K98" s="174"/>
    </row>
    <row r="99" spans="1:12" s="98" customFormat="1" ht="11.45" customHeight="1">
      <c r="A99" s="95"/>
      <c r="B99" s="309"/>
      <c r="C99" s="310">
        <v>3</v>
      </c>
      <c r="D99" s="310"/>
      <c r="E99" s="368"/>
      <c r="F99" s="311" t="s">
        <v>47</v>
      </c>
      <c r="G99" s="312"/>
      <c r="H99" s="310"/>
      <c r="I99" s="313"/>
      <c r="J99" s="314">
        <f>SUM(J100)</f>
        <v>0</v>
      </c>
      <c r="K99" s="315"/>
      <c r="L99" s="95"/>
    </row>
    <row r="100" spans="1:12" ht="11.45" customHeight="1" thickBot="1">
      <c r="B100" s="81"/>
      <c r="C100" s="61"/>
      <c r="D100" s="61"/>
      <c r="E100" s="61"/>
      <c r="F100" s="316"/>
      <c r="G100" s="62"/>
      <c r="H100" s="61"/>
      <c r="I100" s="59"/>
      <c r="J100" s="60"/>
      <c r="K100" s="163"/>
    </row>
    <row r="101" spans="1:12" s="98" customFormat="1" ht="11.45" customHeight="1">
      <c r="A101" s="95"/>
      <c r="B101" s="111"/>
      <c r="C101" s="112">
        <v>4</v>
      </c>
      <c r="D101" s="112"/>
      <c r="E101" s="38"/>
      <c r="F101" s="308" t="s">
        <v>46</v>
      </c>
      <c r="G101" s="114"/>
      <c r="H101" s="112"/>
      <c r="I101" s="116"/>
      <c r="J101" s="145">
        <f>SUM(J102)</f>
        <v>0</v>
      </c>
      <c r="K101" s="164"/>
      <c r="L101" s="95"/>
    </row>
    <row r="102" spans="1:12" ht="11.45" customHeight="1" thickBot="1">
      <c r="B102" s="30"/>
      <c r="C102" s="31"/>
      <c r="D102" s="31"/>
      <c r="E102" s="31"/>
      <c r="F102" s="66"/>
      <c r="G102" s="33"/>
      <c r="H102" s="31"/>
      <c r="I102" s="34"/>
      <c r="J102" s="65"/>
      <c r="K102" s="154"/>
    </row>
    <row r="103" spans="1:12" s="98" customFormat="1" ht="20.25" customHeight="1" thickBot="1">
      <c r="A103" s="95"/>
      <c r="B103" s="40"/>
      <c r="C103" s="41"/>
      <c r="D103" s="41"/>
      <c r="E103" s="369"/>
      <c r="F103" s="42" t="s">
        <v>15</v>
      </c>
      <c r="G103" s="117"/>
      <c r="H103" s="118"/>
      <c r="I103" s="119"/>
      <c r="J103" s="120">
        <f>J101+J99+J59+J7</f>
        <v>0</v>
      </c>
      <c r="K103" s="168"/>
      <c r="L103" s="95"/>
    </row>
    <row r="104" spans="1:12" s="98" customFormat="1" ht="20.25" customHeight="1">
      <c r="A104" s="95"/>
      <c r="B104" s="121" t="s">
        <v>16</v>
      </c>
      <c r="C104" s="122"/>
      <c r="D104" s="122"/>
      <c r="E104" s="370"/>
      <c r="F104" s="123" t="s">
        <v>24</v>
      </c>
      <c r="G104" s="96"/>
      <c r="H104" s="124"/>
      <c r="I104" s="125"/>
      <c r="J104" s="125"/>
      <c r="K104" s="169"/>
      <c r="L104" s="95"/>
    </row>
    <row r="105" spans="1:12" s="98" customFormat="1">
      <c r="A105" s="95"/>
      <c r="B105" s="440"/>
      <c r="C105" s="441">
        <v>1</v>
      </c>
      <c r="D105" s="441"/>
      <c r="E105" s="442"/>
      <c r="F105" s="443" t="s">
        <v>24</v>
      </c>
      <c r="G105" s="426"/>
      <c r="H105" s="424"/>
      <c r="I105" s="427"/>
      <c r="J105" s="427">
        <f>SUM(J106:J109)</f>
        <v>0</v>
      </c>
      <c r="K105" s="439"/>
      <c r="L105" s="95"/>
    </row>
    <row r="106" spans="1:12">
      <c r="B106" s="444"/>
      <c r="C106" s="442"/>
      <c r="D106" s="441" t="s">
        <v>10</v>
      </c>
      <c r="E106" s="442"/>
      <c r="F106" s="445" t="s">
        <v>37</v>
      </c>
      <c r="G106" s="446"/>
      <c r="H106" s="447"/>
      <c r="I106" s="448"/>
      <c r="J106" s="448">
        <v>0</v>
      </c>
      <c r="K106" s="449"/>
    </row>
    <row r="107" spans="1:12">
      <c r="A107" s="78"/>
      <c r="B107" s="24"/>
      <c r="C107" s="25"/>
      <c r="D107" s="186" t="s">
        <v>27</v>
      </c>
      <c r="E107" s="25"/>
      <c r="F107" s="29" t="s">
        <v>36</v>
      </c>
      <c r="G107" s="26"/>
      <c r="H107" s="25"/>
      <c r="I107" s="27"/>
      <c r="J107" s="27">
        <v>0</v>
      </c>
      <c r="K107" s="157"/>
    </row>
    <row r="108" spans="1:12">
      <c r="B108" s="450"/>
      <c r="C108" s="447"/>
      <c r="D108" s="436" t="s">
        <v>19</v>
      </c>
      <c r="E108" s="437"/>
      <c r="F108" s="445" t="s">
        <v>45</v>
      </c>
      <c r="G108" s="446"/>
      <c r="H108" s="447"/>
      <c r="I108" s="448"/>
      <c r="J108" s="448">
        <v>0</v>
      </c>
      <c r="K108" s="449"/>
    </row>
    <row r="109" spans="1:12">
      <c r="B109" s="93"/>
      <c r="C109" s="94"/>
      <c r="D109" s="130" t="s">
        <v>29</v>
      </c>
      <c r="E109" s="94"/>
      <c r="F109" s="88" t="s">
        <v>44</v>
      </c>
      <c r="G109" s="89"/>
      <c r="H109" s="87"/>
      <c r="I109" s="90"/>
      <c r="J109" s="91">
        <v>0</v>
      </c>
      <c r="K109" s="170"/>
    </row>
    <row r="110" spans="1:12" ht="12.75" thickBot="1">
      <c r="B110" s="75"/>
      <c r="C110" s="74"/>
      <c r="D110" s="74"/>
      <c r="E110" s="74"/>
      <c r="F110" s="57" t="s">
        <v>43</v>
      </c>
      <c r="G110" s="43"/>
      <c r="H110" s="44"/>
      <c r="I110" s="45"/>
      <c r="J110" s="73"/>
      <c r="K110" s="171"/>
    </row>
    <row r="111" spans="1:12" s="98" customFormat="1" ht="20.25" customHeight="1" thickBot="1">
      <c r="A111" s="95"/>
      <c r="B111" s="40"/>
      <c r="C111" s="41"/>
      <c r="D111" s="41"/>
      <c r="E111" s="369"/>
      <c r="F111" s="126" t="s">
        <v>15</v>
      </c>
      <c r="G111" s="117"/>
      <c r="H111" s="118"/>
      <c r="I111" s="119"/>
      <c r="J111" s="119">
        <f>J105</f>
        <v>0</v>
      </c>
      <c r="K111" s="168"/>
      <c r="L111" s="95"/>
    </row>
    <row r="112" spans="1:12" s="98" customFormat="1" ht="20.25" customHeight="1">
      <c r="A112" s="95"/>
      <c r="B112" s="121" t="s">
        <v>22</v>
      </c>
      <c r="C112" s="127"/>
      <c r="D112" s="122"/>
      <c r="E112" s="370"/>
      <c r="F112" s="128" t="s">
        <v>23</v>
      </c>
      <c r="G112" s="96"/>
      <c r="H112" s="124"/>
      <c r="I112" s="125"/>
      <c r="J112" s="125"/>
      <c r="K112" s="169"/>
      <c r="L112" s="95"/>
    </row>
    <row r="113" spans="1:12">
      <c r="B113" s="72"/>
      <c r="C113" s="185">
        <v>1</v>
      </c>
      <c r="D113" s="71"/>
      <c r="E113" s="71"/>
      <c r="F113" s="70"/>
      <c r="G113" s="17"/>
      <c r="H113" s="15"/>
      <c r="I113" s="16"/>
      <c r="J113" s="16"/>
      <c r="K113" s="172"/>
    </row>
    <row r="114" spans="1:12" s="98" customFormat="1">
      <c r="A114" s="95"/>
      <c r="B114" s="129"/>
      <c r="C114" s="130"/>
      <c r="D114" s="130" t="s">
        <v>10</v>
      </c>
      <c r="E114" s="94"/>
      <c r="F114" s="101" t="s">
        <v>17</v>
      </c>
      <c r="G114" s="102"/>
      <c r="H114" s="100"/>
      <c r="I114" s="103"/>
      <c r="J114" s="103">
        <f>SUM(J115:J116)</f>
        <v>0</v>
      </c>
      <c r="K114" s="173"/>
      <c r="L114" s="95"/>
    </row>
    <row r="115" spans="1:12" s="98" customFormat="1">
      <c r="A115" s="95"/>
      <c r="B115" s="317"/>
      <c r="C115" s="318"/>
      <c r="D115" s="318"/>
      <c r="E115" s="55">
        <v>1</v>
      </c>
      <c r="F115" s="69" t="s">
        <v>226</v>
      </c>
      <c r="G115" s="50">
        <v>1</v>
      </c>
      <c r="H115" s="49" t="s">
        <v>227</v>
      </c>
      <c r="I115" s="51"/>
      <c r="J115" s="51">
        <f>G115*I115</f>
        <v>0</v>
      </c>
      <c r="K115" s="174"/>
      <c r="L115" s="95"/>
    </row>
    <row r="116" spans="1:12">
      <c r="B116" s="68"/>
      <c r="C116" s="67"/>
      <c r="D116" s="67"/>
      <c r="E116" s="67"/>
      <c r="F116" s="66" t="s">
        <v>43</v>
      </c>
      <c r="G116" s="33"/>
      <c r="H116" s="31"/>
      <c r="I116" s="34"/>
      <c r="J116" s="34"/>
      <c r="K116" s="158"/>
    </row>
    <row r="117" spans="1:12" s="98" customFormat="1">
      <c r="A117" s="95"/>
      <c r="B117" s="129"/>
      <c r="C117" s="130"/>
      <c r="D117" s="130" t="s">
        <v>13</v>
      </c>
      <c r="E117" s="94"/>
      <c r="F117" s="101" t="s">
        <v>18</v>
      </c>
      <c r="G117" s="102"/>
      <c r="H117" s="100"/>
      <c r="I117" s="103"/>
      <c r="J117" s="104">
        <v>0</v>
      </c>
      <c r="K117" s="153"/>
      <c r="L117" s="95"/>
    </row>
    <row r="118" spans="1:12">
      <c r="B118" s="68"/>
      <c r="C118" s="67"/>
      <c r="D118" s="67"/>
      <c r="E118" s="67"/>
      <c r="F118" s="66" t="s">
        <v>43</v>
      </c>
      <c r="G118" s="33"/>
      <c r="H118" s="31"/>
      <c r="I118" s="34"/>
      <c r="J118" s="65"/>
      <c r="K118" s="154"/>
    </row>
    <row r="119" spans="1:12" s="98" customFormat="1" ht="13.5" customHeight="1">
      <c r="A119" s="95"/>
      <c r="B119" s="131"/>
      <c r="C119" s="132"/>
      <c r="D119" s="112" t="s">
        <v>19</v>
      </c>
      <c r="E119" s="38"/>
      <c r="F119" s="113" t="s">
        <v>20</v>
      </c>
      <c r="G119" s="114"/>
      <c r="H119" s="112"/>
      <c r="I119" s="116"/>
      <c r="J119" s="116">
        <f>SUM(J120:J123)</f>
        <v>0</v>
      </c>
      <c r="K119" s="167"/>
      <c r="L119" s="95"/>
    </row>
    <row r="120" spans="1:12" ht="13.5" customHeight="1">
      <c r="B120" s="35"/>
      <c r="C120" s="36"/>
      <c r="D120" s="36"/>
      <c r="E120" s="36">
        <v>1</v>
      </c>
      <c r="F120" s="52" t="s">
        <v>42</v>
      </c>
      <c r="G120" s="37">
        <v>1</v>
      </c>
      <c r="H120" s="19" t="s">
        <v>73</v>
      </c>
      <c r="I120" s="39"/>
      <c r="J120" s="208"/>
      <c r="K120" s="306"/>
    </row>
    <row r="121" spans="1:12" ht="13.5" customHeight="1">
      <c r="B121" s="35"/>
      <c r="C121" s="36"/>
      <c r="D121" s="36"/>
      <c r="E121" s="36">
        <v>2</v>
      </c>
      <c r="F121" s="52" t="s">
        <v>58</v>
      </c>
      <c r="G121" s="37"/>
      <c r="H121" s="38"/>
      <c r="I121" s="39"/>
      <c r="J121" s="206"/>
      <c r="K121" s="156"/>
    </row>
    <row r="122" spans="1:12" ht="13.5" customHeight="1">
      <c r="B122" s="35"/>
      <c r="C122" s="36"/>
      <c r="D122" s="36"/>
      <c r="E122" s="36">
        <v>3</v>
      </c>
      <c r="F122" s="52" t="s">
        <v>41</v>
      </c>
      <c r="G122" s="37">
        <v>1</v>
      </c>
      <c r="H122" s="19" t="s">
        <v>73</v>
      </c>
      <c r="I122" s="39"/>
      <c r="J122" s="206"/>
      <c r="K122" s="306"/>
    </row>
    <row r="123" spans="1:12" ht="13.5" customHeight="1">
      <c r="B123" s="35"/>
      <c r="C123" s="36"/>
      <c r="D123" s="36"/>
      <c r="E123" s="36">
        <v>4</v>
      </c>
      <c r="F123" s="52" t="s">
        <v>59</v>
      </c>
      <c r="G123" s="37">
        <v>1</v>
      </c>
      <c r="H123" s="19" t="s">
        <v>73</v>
      </c>
      <c r="I123" s="39"/>
      <c r="J123" s="206"/>
      <c r="K123" s="306"/>
    </row>
    <row r="124" spans="1:12" ht="14.25" customHeight="1" thickBot="1">
      <c r="B124" s="75"/>
      <c r="C124" s="74"/>
      <c r="D124" s="74"/>
      <c r="E124" s="74"/>
      <c r="F124" s="57"/>
      <c r="G124" s="43"/>
      <c r="H124" s="44"/>
      <c r="I124" s="45"/>
      <c r="J124" s="209"/>
      <c r="K124" s="199"/>
    </row>
    <row r="125" spans="1:12" s="98" customFormat="1" ht="20.25" customHeight="1" thickBot="1">
      <c r="A125" s="95"/>
      <c r="B125" s="133"/>
      <c r="C125" s="134"/>
      <c r="D125" s="134"/>
      <c r="E125" s="134"/>
      <c r="F125" s="46" t="s">
        <v>15</v>
      </c>
      <c r="G125" s="135"/>
      <c r="H125" s="136"/>
      <c r="I125" s="137"/>
      <c r="J125" s="210">
        <f>J114+J117+J119</f>
        <v>0</v>
      </c>
      <c r="K125" s="175"/>
      <c r="L125" s="95"/>
    </row>
    <row r="126" spans="1:12" s="98" customFormat="1" ht="20.25" customHeight="1" thickTop="1" thickBot="1">
      <c r="A126" s="95"/>
      <c r="B126" s="200"/>
      <c r="C126" s="201"/>
      <c r="D126" s="201"/>
      <c r="E126" s="201"/>
      <c r="F126" s="202" t="s">
        <v>228</v>
      </c>
      <c r="G126" s="203"/>
      <c r="H126" s="204"/>
      <c r="I126" s="205"/>
      <c r="J126" s="211">
        <f>J103+J111+J125</f>
        <v>0</v>
      </c>
      <c r="K126" s="451"/>
      <c r="L126" s="95"/>
    </row>
    <row r="127" spans="1:12" s="98" customFormat="1" ht="20.25" customHeight="1" thickTop="1" thickBot="1">
      <c r="A127" s="95"/>
      <c r="B127" s="200"/>
      <c r="C127" s="201"/>
      <c r="D127" s="201"/>
      <c r="E127" s="201"/>
      <c r="F127" s="202" t="s">
        <v>229</v>
      </c>
      <c r="G127" s="203"/>
      <c r="H127" s="204"/>
      <c r="I127" s="205"/>
      <c r="J127" s="211"/>
      <c r="K127" s="451"/>
      <c r="L127" s="95"/>
    </row>
    <row r="128" spans="1:12" ht="20.25" customHeight="1" thickTop="1" thickBot="1">
      <c r="B128" s="452"/>
      <c r="C128" s="453"/>
      <c r="D128" s="453"/>
      <c r="E128" s="453"/>
      <c r="F128" s="454" t="s">
        <v>230</v>
      </c>
      <c r="G128" s="455"/>
      <c r="H128" s="456"/>
      <c r="I128" s="457"/>
      <c r="J128" s="458">
        <f>J126+J127</f>
        <v>0</v>
      </c>
      <c r="K128" s="459"/>
    </row>
    <row r="129" spans="2:12" ht="30.4" customHeight="1">
      <c r="B129" s="5"/>
      <c r="C129" s="5"/>
      <c r="D129" s="5"/>
      <c r="E129" s="5"/>
      <c r="F129" s="47"/>
      <c r="G129" s="7"/>
      <c r="I129" s="6"/>
      <c r="J129" s="422"/>
      <c r="K129" s="6"/>
    </row>
    <row r="130" spans="2:12">
      <c r="G130" s="4"/>
      <c r="I130" s="6"/>
      <c r="J130" s="6"/>
      <c r="K130" s="6"/>
    </row>
    <row r="131" spans="2:12">
      <c r="B131" s="5"/>
      <c r="C131" s="5"/>
      <c r="D131" s="5"/>
      <c r="E131" s="5"/>
      <c r="F131" s="54"/>
      <c r="G131" s="7"/>
      <c r="I131" s="6"/>
      <c r="J131" s="6"/>
      <c r="K131" s="6"/>
      <c r="L131" s="5"/>
    </row>
    <row r="132" spans="2:12" s="3" customFormat="1">
      <c r="F132" s="54"/>
      <c r="G132" s="4"/>
      <c r="H132" s="5"/>
      <c r="I132" s="6"/>
      <c r="J132" s="58"/>
      <c r="K132" s="58"/>
    </row>
    <row r="133" spans="2:12">
      <c r="F133" s="54"/>
    </row>
  </sheetData>
  <mergeCells count="9">
    <mergeCell ref="C2:E2"/>
    <mergeCell ref="J1:K1"/>
    <mergeCell ref="C3:E3"/>
    <mergeCell ref="B4:B5"/>
    <mergeCell ref="C4:C5"/>
    <mergeCell ref="D4:D5"/>
    <mergeCell ref="E4:E5"/>
    <mergeCell ref="F4:F5"/>
    <mergeCell ref="G4:K4"/>
  </mergeCells>
  <phoneticPr fontId="7"/>
  <printOptions horizontalCentered="1" gridLinesSet="0"/>
  <pageMargins left="0.70866141732283472" right="0.11811023622047245" top="0.54" bottom="0.54" header="0.31496062992125984" footer="0.31496062992125984"/>
  <pageSetup paperSize="9" scale="63" fitToHeight="0" orientation="portrait" r:id="rId1"/>
  <headerFooter alignWithMargins="0"/>
  <rowBreaks count="1" manualBreakCount="1">
    <brk id="58" min="1" max="10" man="1"/>
  </rowBreak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D90C87B-2506-4806-A8DA-8109C6251E4A}">
  <sheetPr>
    <pageSetUpPr fitToPage="1"/>
  </sheetPr>
  <dimension ref="A1:S28"/>
  <sheetViews>
    <sheetView showGridLines="0" view="pageBreakPreview" topLeftCell="B1" zoomScaleNormal="100" zoomScaleSheetLayoutView="100" workbookViewId="0">
      <selection activeCell="G23" sqref="G23"/>
    </sheetView>
  </sheetViews>
  <sheetFormatPr defaultColWidth="9" defaultRowHeight="13.5"/>
  <cols>
    <col min="1" max="1" width="11.25" style="218" customWidth="1"/>
    <col min="2" max="2" width="24.5" style="218" customWidth="1"/>
    <col min="3" max="3" width="19.875" style="218" customWidth="1"/>
    <col min="4" max="4" width="4.75" style="218" customWidth="1"/>
    <col min="5" max="5" width="12" style="218" customWidth="1"/>
    <col min="6" max="6" width="11.25" style="218" customWidth="1"/>
    <col min="7" max="7" width="11.75" style="218" customWidth="1"/>
    <col min="8" max="8" width="4.625" style="218" customWidth="1"/>
    <col min="9" max="9" width="1.75" style="218" customWidth="1"/>
    <col min="10" max="10" width="18.625" style="218" customWidth="1"/>
    <col min="11" max="11" width="3.25" style="218" customWidth="1"/>
    <col min="12" max="12" width="11.5" style="218" customWidth="1"/>
    <col min="13" max="13" width="11.25" style="218" customWidth="1"/>
    <col min="14" max="14" width="13.25" style="218" customWidth="1"/>
    <col min="15" max="15" width="2.625" style="218" customWidth="1"/>
    <col min="16" max="16" width="2.875" style="218" customWidth="1"/>
    <col min="17" max="17" width="2.75" style="218" customWidth="1"/>
    <col min="18" max="18" width="3.75" style="218" customWidth="1"/>
    <col min="19" max="19" width="6.75" style="218" customWidth="1"/>
    <col min="20" max="16384" width="9" style="218"/>
  </cols>
  <sheetData>
    <row r="1" spans="1:17" ht="17.25">
      <c r="A1" s="215" t="s">
        <v>163</v>
      </c>
      <c r="B1" s="216"/>
      <c r="C1" s="216"/>
      <c r="D1" s="216"/>
      <c r="E1" s="216"/>
      <c r="F1" s="216"/>
      <c r="G1" s="216"/>
      <c r="H1" s="216"/>
      <c r="I1" s="216"/>
      <c r="J1" s="216"/>
      <c r="K1" s="216"/>
      <c r="L1" s="216"/>
      <c r="M1" s="216"/>
      <c r="N1" s="216"/>
      <c r="O1" s="216"/>
      <c r="P1" s="216"/>
      <c r="Q1" s="217"/>
    </row>
    <row r="2" spans="1:17" ht="14.25" thickBot="1">
      <c r="A2" s="216"/>
      <c r="B2" s="216"/>
      <c r="C2" s="216"/>
      <c r="D2" s="216"/>
      <c r="E2" s="216"/>
      <c r="F2" s="216"/>
      <c r="G2" s="216"/>
      <c r="H2" s="216"/>
      <c r="I2" s="216"/>
      <c r="J2" s="216"/>
      <c r="K2" s="216"/>
      <c r="L2" s="216"/>
      <c r="M2" s="216"/>
      <c r="N2" s="216"/>
      <c r="O2" s="216"/>
      <c r="P2" s="216"/>
      <c r="Q2" s="217"/>
    </row>
    <row r="3" spans="1:17" ht="15" thickTop="1">
      <c r="A3" s="219" t="s">
        <v>164</v>
      </c>
      <c r="B3" s="220"/>
      <c r="C3" s="221"/>
      <c r="D3" s="221"/>
      <c r="E3" s="221"/>
      <c r="F3" s="221"/>
      <c r="G3" s="221"/>
      <c r="H3" s="221"/>
      <c r="I3" s="221"/>
      <c r="J3" s="221"/>
      <c r="K3" s="222"/>
      <c r="L3" s="222"/>
      <c r="M3" s="222"/>
      <c r="N3" s="222"/>
      <c r="O3" s="222"/>
      <c r="P3" s="223"/>
      <c r="Q3" s="217"/>
    </row>
    <row r="4" spans="1:17" ht="14.25">
      <c r="A4" s="224" t="s">
        <v>165</v>
      </c>
      <c r="B4" s="225"/>
      <c r="C4" s="226"/>
      <c r="D4" s="226"/>
      <c r="E4" s="226"/>
      <c r="F4" s="226"/>
      <c r="G4" s="226"/>
      <c r="H4" s="226"/>
      <c r="I4" s="226"/>
      <c r="J4" s="226"/>
      <c r="K4" s="216"/>
      <c r="L4" s="216"/>
      <c r="M4" s="216"/>
      <c r="N4" s="216"/>
      <c r="O4" s="216"/>
      <c r="P4" s="227"/>
      <c r="Q4" s="217"/>
    </row>
    <row r="5" spans="1:17" ht="14.25">
      <c r="A5" s="228" t="s">
        <v>166</v>
      </c>
      <c r="B5" s="229"/>
      <c r="C5" s="230"/>
      <c r="D5" s="230"/>
      <c r="E5" s="230"/>
      <c r="F5" s="230"/>
      <c r="G5" s="230"/>
      <c r="H5" s="230"/>
      <c r="I5" s="230"/>
      <c r="J5" s="230"/>
      <c r="K5" s="216"/>
      <c r="L5" s="216"/>
      <c r="M5" s="216"/>
      <c r="N5" s="216"/>
      <c r="O5" s="216"/>
      <c r="P5" s="227"/>
      <c r="Q5" s="217"/>
    </row>
    <row r="6" spans="1:17" ht="14.25">
      <c r="A6" s="228" t="s">
        <v>167</v>
      </c>
      <c r="B6" s="229"/>
      <c r="C6" s="230"/>
      <c r="D6" s="230"/>
      <c r="E6" s="230"/>
      <c r="F6" s="230"/>
      <c r="G6" s="230"/>
      <c r="H6" s="230"/>
      <c r="I6" s="230"/>
      <c r="J6" s="230" t="s">
        <v>168</v>
      </c>
      <c r="K6" s="216"/>
      <c r="L6" s="216"/>
      <c r="M6" s="216"/>
      <c r="N6" s="216"/>
      <c r="O6" s="216"/>
      <c r="P6" s="227"/>
      <c r="Q6" s="217"/>
    </row>
    <row r="7" spans="1:17" ht="14.25">
      <c r="A7" s="231"/>
      <c r="B7" s="232"/>
      <c r="C7" s="233" t="s">
        <v>169</v>
      </c>
      <c r="D7" s="216"/>
      <c r="E7" s="216"/>
      <c r="F7" s="216"/>
      <c r="G7" s="216"/>
      <c r="H7" s="216"/>
      <c r="I7" s="216"/>
      <c r="J7" s="233" t="s">
        <v>170</v>
      </c>
      <c r="K7" s="216"/>
      <c r="L7" s="216"/>
      <c r="M7" s="216"/>
      <c r="N7" s="216"/>
      <c r="O7" s="216"/>
      <c r="P7" s="227"/>
      <c r="Q7" s="217"/>
    </row>
    <row r="8" spans="1:17" ht="14.25">
      <c r="A8" s="234"/>
      <c r="B8" s="232" t="s">
        <v>171</v>
      </c>
      <c r="C8" s="216"/>
      <c r="D8" s="216"/>
      <c r="E8" s="216"/>
      <c r="F8" s="216"/>
      <c r="G8" s="216"/>
      <c r="H8" s="216"/>
      <c r="I8" s="216"/>
      <c r="J8" s="216"/>
      <c r="K8" s="216"/>
      <c r="L8" s="216"/>
      <c r="M8" s="216"/>
      <c r="N8" s="216"/>
      <c r="O8" s="216"/>
      <c r="P8" s="227"/>
      <c r="Q8" s="217"/>
    </row>
    <row r="9" spans="1:17" ht="17.25">
      <c r="A9" s="234"/>
      <c r="B9" s="235" t="s">
        <v>172</v>
      </c>
      <c r="C9" s="236">
        <v>0</v>
      </c>
      <c r="D9" s="237"/>
      <c r="E9" s="216"/>
      <c r="F9" s="237"/>
      <c r="G9" s="237"/>
      <c r="H9" s="237"/>
      <c r="I9" s="216"/>
      <c r="J9" s="236">
        <v>4</v>
      </c>
      <c r="K9" s="216"/>
      <c r="L9" s="216" t="s">
        <v>168</v>
      </c>
      <c r="M9" s="216"/>
      <c r="N9" s="216"/>
      <c r="O9" s="216"/>
      <c r="P9" s="227"/>
      <c r="Q9" s="217"/>
    </row>
    <row r="10" spans="1:17" ht="35.25" customHeight="1">
      <c r="A10" s="234"/>
      <c r="B10" s="237"/>
      <c r="C10" s="237"/>
      <c r="D10" s="237"/>
      <c r="E10" s="216" t="s">
        <v>173</v>
      </c>
      <c r="F10" s="238">
        <f>C13</f>
        <v>0</v>
      </c>
      <c r="G10" s="237"/>
      <c r="H10" s="237"/>
      <c r="I10" s="216"/>
      <c r="J10" s="216"/>
      <c r="K10" s="216"/>
      <c r="L10" s="216" t="s">
        <v>173</v>
      </c>
      <c r="M10" s="239">
        <f>J13</f>
        <v>0</v>
      </c>
      <c r="N10" s="216"/>
      <c r="O10" s="216"/>
      <c r="P10" s="227"/>
      <c r="Q10" s="217"/>
    </row>
    <row r="11" spans="1:17" ht="33" customHeight="1">
      <c r="A11" s="234"/>
      <c r="B11" s="404" t="s">
        <v>174</v>
      </c>
      <c r="C11" s="405"/>
      <c r="D11" s="237"/>
      <c r="E11" s="216" t="s">
        <v>175</v>
      </c>
      <c r="F11" s="238" t="e">
        <f>ROUNDDOWN(IF(C14&lt;=0,F10*C22+C15,C14+C15),3)</f>
        <v>#NUM!</v>
      </c>
      <c r="G11" s="240"/>
      <c r="H11" s="237"/>
      <c r="I11" s="216"/>
      <c r="J11" s="241"/>
      <c r="K11" s="216"/>
      <c r="L11" s="216" t="s">
        <v>175</v>
      </c>
      <c r="M11" s="238" t="e">
        <f>ROUNDDOWN(IF(J14&lt;=0,M10*J22+J15,J14+J15),3)</f>
        <v>#NUM!</v>
      </c>
      <c r="N11" s="240"/>
      <c r="O11" s="216"/>
      <c r="P11" s="227"/>
      <c r="Q11" s="217"/>
    </row>
    <row r="12" spans="1:17" ht="14.25">
      <c r="A12" s="234"/>
      <c r="B12" s="242" t="s">
        <v>176</v>
      </c>
      <c r="C12" s="243" t="s">
        <v>169</v>
      </c>
      <c r="D12" s="237"/>
      <c r="E12" s="216" t="s">
        <v>177</v>
      </c>
      <c r="F12" s="238" t="e">
        <f>F10+F11</f>
        <v>#NUM!</v>
      </c>
      <c r="G12" s="244"/>
      <c r="H12" s="237"/>
      <c r="I12" s="216"/>
      <c r="J12" s="243" t="s">
        <v>170</v>
      </c>
      <c r="K12" s="216"/>
      <c r="L12" s="216" t="s">
        <v>177</v>
      </c>
      <c r="M12" s="238" t="e">
        <f>M10+M11</f>
        <v>#NUM!</v>
      </c>
      <c r="N12" s="245"/>
      <c r="O12" s="216"/>
      <c r="P12" s="227"/>
      <c r="Q12" s="217"/>
    </row>
    <row r="13" spans="1:17" ht="14.25">
      <c r="A13" s="234"/>
      <c r="B13" s="235" t="s">
        <v>178</v>
      </c>
      <c r="C13" s="246">
        <v>0</v>
      </c>
      <c r="D13" s="247"/>
      <c r="E13" s="248" t="s">
        <v>179</v>
      </c>
      <c r="F13" s="249" t="e">
        <f>ROUNDDOWN(F12*C23,0)</f>
        <v>#NUM!</v>
      </c>
      <c r="G13" s="247"/>
      <c r="H13" s="247"/>
      <c r="I13" s="250"/>
      <c r="J13" s="246">
        <f>ROUNDDOWN(入札積算表!K103/1000,0)</f>
        <v>0</v>
      </c>
      <c r="K13" s="216"/>
      <c r="L13" s="251" t="s">
        <v>179</v>
      </c>
      <c r="M13" s="249" t="e">
        <f>ROUNDDOWN(M12*J23,0)</f>
        <v>#NUM!</v>
      </c>
      <c r="N13" s="216"/>
      <c r="O13" s="216"/>
      <c r="P13" s="227"/>
      <c r="Q13" s="217"/>
    </row>
    <row r="14" spans="1:17" ht="14.25">
      <c r="A14" s="234"/>
      <c r="B14" s="242" t="s">
        <v>180</v>
      </c>
      <c r="C14" s="252">
        <v>0</v>
      </c>
      <c r="D14" s="247"/>
      <c r="E14" s="248"/>
      <c r="F14" s="253"/>
      <c r="G14" s="247"/>
      <c r="H14" s="247"/>
      <c r="I14" s="250"/>
      <c r="J14" s="252">
        <v>0</v>
      </c>
      <c r="K14" s="216"/>
      <c r="L14" s="251"/>
      <c r="M14" s="249"/>
      <c r="N14" s="216"/>
      <c r="O14" s="216"/>
      <c r="P14" s="227"/>
      <c r="Q14" s="217"/>
    </row>
    <row r="15" spans="1:17" ht="14.25">
      <c r="A15" s="234"/>
      <c r="B15" s="242" t="s">
        <v>181</v>
      </c>
      <c r="C15" s="252">
        <v>0</v>
      </c>
      <c r="D15" s="247"/>
      <c r="E15" s="248"/>
      <c r="F15" s="253"/>
      <c r="G15" s="247"/>
      <c r="H15" s="247"/>
      <c r="I15" s="250"/>
      <c r="J15" s="252">
        <v>0</v>
      </c>
      <c r="K15" s="216"/>
      <c r="L15" s="251"/>
      <c r="M15" s="249"/>
      <c r="N15" s="216"/>
      <c r="O15" s="216"/>
      <c r="P15" s="227"/>
      <c r="Q15" s="217"/>
    </row>
    <row r="16" spans="1:17">
      <c r="A16" s="234"/>
      <c r="B16" s="254"/>
      <c r="C16" s="255"/>
      <c r="D16" s="237"/>
      <c r="E16" s="216" t="s">
        <v>182</v>
      </c>
      <c r="F16" s="238" t="e">
        <f>F13+F12</f>
        <v>#NUM!</v>
      </c>
      <c r="G16" s="237"/>
      <c r="H16" s="237"/>
      <c r="I16" s="216"/>
      <c r="J16" s="256"/>
      <c r="K16" s="216"/>
      <c r="L16" s="216" t="s">
        <v>182</v>
      </c>
      <c r="M16" s="238" t="e">
        <f>M13+M12</f>
        <v>#NUM!</v>
      </c>
      <c r="N16" s="216"/>
      <c r="O16" s="216"/>
      <c r="P16" s="227"/>
      <c r="Q16" s="217"/>
    </row>
    <row r="17" spans="1:19">
      <c r="A17" s="234"/>
      <c r="B17" s="257"/>
      <c r="C17" s="258"/>
      <c r="D17" s="237"/>
      <c r="E17" s="216" t="s">
        <v>183</v>
      </c>
      <c r="F17" s="238" t="e">
        <f>ROUNDDOWN(F16*C24,0)</f>
        <v>#NUM!</v>
      </c>
      <c r="G17" s="237"/>
      <c r="H17" s="237"/>
      <c r="I17" s="216"/>
      <c r="J17" s="259"/>
      <c r="K17" s="216"/>
      <c r="L17" s="216" t="s">
        <v>183</v>
      </c>
      <c r="M17" s="238" t="e">
        <f>ROUNDDOWN(M16*J24,0)</f>
        <v>#NUM!</v>
      </c>
      <c r="N17" s="216"/>
      <c r="O17" s="216"/>
      <c r="P17" s="227"/>
      <c r="Q17" s="217"/>
    </row>
    <row r="18" spans="1:19" ht="14.25">
      <c r="A18" s="234"/>
      <c r="B18" s="235" t="s">
        <v>184</v>
      </c>
      <c r="C18" s="260" t="e">
        <f>F12</f>
        <v>#NUM!</v>
      </c>
      <c r="D18" s="232"/>
      <c r="E18" s="261" t="s">
        <v>185</v>
      </c>
      <c r="F18" s="262" t="e">
        <f>F17+F16</f>
        <v>#NUM!</v>
      </c>
      <c r="G18" s="263" t="s">
        <v>186</v>
      </c>
      <c r="H18" s="232"/>
      <c r="I18" s="264"/>
      <c r="J18" s="260" t="e">
        <f>M12</f>
        <v>#NUM!</v>
      </c>
      <c r="K18" s="216"/>
      <c r="L18" s="261" t="s">
        <v>185</v>
      </c>
      <c r="M18" s="265" t="e">
        <f>M17+M16</f>
        <v>#NUM!</v>
      </c>
      <c r="N18" s="263" t="s">
        <v>186</v>
      </c>
      <c r="O18" s="216"/>
      <c r="P18" s="227"/>
      <c r="Q18" s="217"/>
    </row>
    <row r="19" spans="1:19" ht="14.25">
      <c r="A19" s="234"/>
      <c r="B19" s="235" t="s">
        <v>187</v>
      </c>
      <c r="C19" s="260" t="e">
        <f>F16</f>
        <v>#NUM!</v>
      </c>
      <c r="D19" s="232"/>
      <c r="E19" s="264"/>
      <c r="F19" s="264"/>
      <c r="G19" s="232"/>
      <c r="H19" s="232"/>
      <c r="I19" s="264"/>
      <c r="J19" s="260" t="e">
        <f>M16</f>
        <v>#NUM!</v>
      </c>
      <c r="K19" s="216"/>
      <c r="L19" s="216" t="s">
        <v>188</v>
      </c>
      <c r="M19" s="266" t="e">
        <f>ROUNDDOWN((M11+M13+M17)*1000,-3)</f>
        <v>#NUM!</v>
      </c>
      <c r="N19" s="216"/>
      <c r="O19" s="216"/>
      <c r="P19" s="227"/>
      <c r="Q19" s="217"/>
    </row>
    <row r="20" spans="1:19">
      <c r="A20" s="234"/>
      <c r="B20" s="267"/>
      <c r="C20" s="267"/>
      <c r="D20" s="237"/>
      <c r="E20" s="237"/>
      <c r="F20" s="237"/>
      <c r="G20" s="237"/>
      <c r="H20" s="237"/>
      <c r="I20" s="216"/>
      <c r="J20" s="267"/>
      <c r="K20" s="237"/>
      <c r="L20" s="237"/>
      <c r="M20" s="237"/>
      <c r="O20" s="237"/>
      <c r="P20" s="227"/>
      <c r="Q20" s="217"/>
    </row>
    <row r="21" spans="1:19">
      <c r="A21" s="234"/>
      <c r="B21" s="242" t="s">
        <v>189</v>
      </c>
      <c r="C21" s="268" t="s">
        <v>190</v>
      </c>
      <c r="D21" s="269"/>
      <c r="E21" s="270"/>
      <c r="F21" s="271"/>
      <c r="G21" s="270"/>
      <c r="H21" s="271"/>
      <c r="I21" s="272"/>
      <c r="J21" s="268" t="s">
        <v>191</v>
      </c>
      <c r="K21" s="269"/>
      <c r="L21" s="270"/>
      <c r="M21" s="271"/>
      <c r="N21" s="257"/>
      <c r="O21" s="237"/>
      <c r="P21" s="227"/>
      <c r="Q21" s="217"/>
      <c r="S21" s="273"/>
    </row>
    <row r="22" spans="1:19" ht="18.75" customHeight="1">
      <c r="A22" s="234"/>
      <c r="B22" s="274" t="s">
        <v>192</v>
      </c>
      <c r="C22" s="275" t="e">
        <f>ROUND(EXP(1.751-0.119*LN(C13)+0.393*LN(C9)),2)/100</f>
        <v>#NUM!</v>
      </c>
      <c r="D22" s="276"/>
      <c r="E22" s="277" t="s">
        <v>193</v>
      </c>
      <c r="F22" s="278"/>
      <c r="G22" s="279" t="s">
        <v>194</v>
      </c>
      <c r="H22" s="280"/>
      <c r="I22" s="281"/>
      <c r="J22" s="282" t="e">
        <f>ROUND((EXP(3.086-0.283*LN(J13)+0.673*LN(J9))),2)/100</f>
        <v>#NUM!</v>
      </c>
      <c r="K22" s="276"/>
      <c r="L22" s="277" t="s">
        <v>193</v>
      </c>
      <c r="M22" s="278"/>
      <c r="N22" s="279" t="s">
        <v>194</v>
      </c>
      <c r="O22" s="283"/>
      <c r="P22" s="227"/>
      <c r="Q22" s="217"/>
      <c r="R22" s="284"/>
      <c r="S22" s="285"/>
    </row>
    <row r="23" spans="1:19" ht="16.5">
      <c r="A23" s="234"/>
      <c r="B23" s="274" t="s">
        <v>195</v>
      </c>
      <c r="C23" s="286" t="e">
        <f>ROUND(EXP(6.038-0.431*LN(C18)+0.736*LN(C9)),2)/100</f>
        <v>#NUM!</v>
      </c>
      <c r="D23" s="278"/>
      <c r="E23" s="287" t="s">
        <v>196</v>
      </c>
      <c r="F23" s="288" t="s">
        <v>197</v>
      </c>
      <c r="G23" s="289" t="s">
        <v>198</v>
      </c>
      <c r="H23" s="280"/>
      <c r="I23" s="281"/>
      <c r="J23" s="286" t="e">
        <f>ROUND(EXP(5.961-0.387*LN(J18)+0.629*LN(J9)),2)/100</f>
        <v>#NUM!</v>
      </c>
      <c r="K23" s="278"/>
      <c r="L23" s="287" t="s">
        <v>196</v>
      </c>
      <c r="M23" s="288" t="s">
        <v>197</v>
      </c>
      <c r="N23" s="289" t="s">
        <v>198</v>
      </c>
      <c r="O23" s="283"/>
      <c r="P23" s="227"/>
      <c r="Q23" s="217"/>
      <c r="R23" s="284"/>
      <c r="S23" s="285"/>
    </row>
    <row r="24" spans="1:19" ht="16.5">
      <c r="A24" s="234"/>
      <c r="B24" s="274" t="s">
        <v>199</v>
      </c>
      <c r="C24" s="286" t="e">
        <f>IF($C$19&gt;3000,IF(2000000&gt;C19,F24,G24),E24)</f>
        <v>#NUM!</v>
      </c>
      <c r="D24" s="290"/>
      <c r="E24" s="290">
        <v>0.1749</v>
      </c>
      <c r="F24" s="291" t="e">
        <f>ROUND(29.102-(3.34*LOG($C$19)),2)/100</f>
        <v>#NUM!</v>
      </c>
      <c r="G24" s="290">
        <v>8.0600000000000005E-2</v>
      </c>
      <c r="H24" s="280"/>
      <c r="I24" s="281"/>
      <c r="J24" s="286" t="e">
        <f>IF($J$19&gt;3000,IF(2000000&gt;J19,M24,N24),L24)</f>
        <v>#NUM!</v>
      </c>
      <c r="K24" s="292"/>
      <c r="L24" s="293">
        <v>0.1749</v>
      </c>
      <c r="M24" s="294" t="e">
        <f>ROUND(29.102-(3.34*LOG($J$19)),2)/100</f>
        <v>#NUM!</v>
      </c>
      <c r="N24" s="293">
        <v>8.0600000000000005E-2</v>
      </c>
      <c r="O24" s="295"/>
      <c r="P24" s="227"/>
      <c r="Q24" s="217"/>
      <c r="R24" s="284"/>
      <c r="S24" s="285"/>
    </row>
    <row r="25" spans="1:19" ht="15" thickBot="1">
      <c r="A25" s="296"/>
      <c r="B25" s="297"/>
      <c r="C25" s="298"/>
      <c r="D25" s="298"/>
      <c r="E25" s="298"/>
      <c r="F25" s="298"/>
      <c r="G25" s="298"/>
      <c r="H25" s="298"/>
      <c r="I25" s="299"/>
      <c r="J25" s="298"/>
      <c r="K25" s="300"/>
      <c r="L25" s="301"/>
      <c r="M25" s="301"/>
      <c r="N25" s="301"/>
      <c r="O25" s="300"/>
      <c r="P25" s="302"/>
      <c r="Q25" s="217"/>
    </row>
    <row r="26" spans="1:19" ht="14.25" thickTop="1">
      <c r="A26" s="217"/>
      <c r="B26" s="217"/>
      <c r="C26" s="217"/>
      <c r="D26" s="217"/>
      <c r="E26" s="217"/>
      <c r="F26" s="217"/>
      <c r="G26" s="217"/>
      <c r="H26" s="217"/>
      <c r="I26" s="217"/>
      <c r="J26" s="217"/>
      <c r="K26" s="217"/>
      <c r="L26" s="217"/>
      <c r="M26" s="217"/>
      <c r="N26" s="217"/>
      <c r="O26" s="217"/>
      <c r="P26" s="217"/>
      <c r="Q26" s="217"/>
    </row>
    <row r="27" spans="1:19">
      <c r="A27" s="217"/>
      <c r="B27" s="217"/>
      <c r="C27" s="217"/>
      <c r="D27" s="217"/>
      <c r="E27" s="217"/>
      <c r="F27" s="217"/>
      <c r="G27" s="217"/>
      <c r="H27" s="217"/>
      <c r="I27" s="217"/>
      <c r="J27" s="217"/>
      <c r="K27" s="217"/>
      <c r="L27" s="217"/>
      <c r="M27" s="217"/>
      <c r="N27" s="217"/>
      <c r="O27" s="217"/>
      <c r="P27" s="217"/>
      <c r="Q27" s="217"/>
    </row>
    <row r="28" spans="1:19">
      <c r="A28" s="217"/>
      <c r="B28" s="217"/>
      <c r="C28" s="217"/>
      <c r="D28" s="217"/>
      <c r="E28" s="217"/>
      <c r="F28" s="217"/>
      <c r="G28" s="217"/>
      <c r="H28" s="217"/>
      <c r="I28" s="217"/>
      <c r="J28" s="217"/>
      <c r="K28" s="217"/>
      <c r="L28" s="217"/>
      <c r="M28" s="217"/>
      <c r="N28" s="217"/>
      <c r="O28" s="217"/>
      <c r="P28" s="217"/>
      <c r="Q28" s="217"/>
    </row>
  </sheetData>
  <mergeCells count="1">
    <mergeCell ref="B11:C11"/>
  </mergeCells>
  <phoneticPr fontId="7"/>
  <pageMargins left="0.7" right="0.7" top="0.75" bottom="0.75" header="0.3" footer="0.3"/>
  <pageSetup paperSize="9" scale="7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0AADE7-AD91-4180-80FC-4D2795B7CCE8}">
  <sheetPr>
    <pageSetUpPr fitToPage="1"/>
  </sheetPr>
  <dimension ref="A1:T128"/>
  <sheetViews>
    <sheetView view="pageBreakPreview" topLeftCell="A76" zoomScaleNormal="100" zoomScaleSheetLayoutView="100" workbookViewId="0">
      <selection activeCell="G23" sqref="G23"/>
    </sheetView>
  </sheetViews>
  <sheetFormatPr defaultColWidth="8.75" defaultRowHeight="13.5"/>
  <cols>
    <col min="1" max="1" width="32" style="147" customWidth="1"/>
    <col min="2" max="6" width="11.625" style="147" customWidth="1"/>
    <col min="7" max="7" width="34" style="147" customWidth="1"/>
    <col min="8" max="8" width="8.75" style="147"/>
    <col min="9" max="9" width="17.125" style="147" customWidth="1"/>
    <col min="10" max="16384" width="8.75" style="147"/>
  </cols>
  <sheetData>
    <row r="1" spans="1:10" ht="24.95" customHeight="1">
      <c r="A1" s="408" t="s">
        <v>94</v>
      </c>
      <c r="B1" s="408"/>
      <c r="C1" s="408"/>
      <c r="D1" s="408"/>
      <c r="E1" s="408"/>
      <c r="F1" s="408"/>
      <c r="G1" s="408"/>
    </row>
    <row r="2" spans="1:10" ht="24.95" customHeight="1">
      <c r="A2" s="409"/>
      <c r="B2" s="409"/>
      <c r="C2" s="409"/>
      <c r="D2" s="409"/>
      <c r="E2" s="409"/>
      <c r="F2" s="409"/>
      <c r="G2" s="409"/>
    </row>
    <row r="3" spans="1:10" ht="38.1" customHeight="1">
      <c r="A3" s="319" t="s">
        <v>93</v>
      </c>
      <c r="B3" s="320" t="s">
        <v>78</v>
      </c>
      <c r="C3" s="320" t="s">
        <v>65</v>
      </c>
      <c r="D3" s="320" t="s">
        <v>62</v>
      </c>
      <c r="E3" s="320" t="s">
        <v>63</v>
      </c>
      <c r="F3" s="320" t="s">
        <v>64</v>
      </c>
      <c r="G3" s="319" t="s">
        <v>92</v>
      </c>
    </row>
    <row r="4" spans="1:10">
      <c r="A4" s="177" t="s">
        <v>76</v>
      </c>
      <c r="B4" s="181">
        <v>179506</v>
      </c>
      <c r="C4" s="181">
        <v>700</v>
      </c>
      <c r="D4" s="181">
        <f>B4/C4</f>
        <v>256.43714285714287</v>
      </c>
      <c r="E4" s="181">
        <v>8</v>
      </c>
      <c r="F4" s="181">
        <f>ROUND(D4*E4,0)</f>
        <v>2051</v>
      </c>
      <c r="G4" s="177"/>
    </row>
    <row r="5" spans="1:10">
      <c r="A5" s="177" t="s">
        <v>75</v>
      </c>
      <c r="B5" s="181" t="e">
        <f>SUM('[37]見積書 (内訳)'!#REF!)</f>
        <v>#REF!</v>
      </c>
      <c r="C5" s="181">
        <v>12</v>
      </c>
      <c r="D5" s="181" t="e">
        <f t="shared" ref="D5:D8" si="0">B5/C5</f>
        <v>#REF!</v>
      </c>
      <c r="E5" s="181">
        <v>5</v>
      </c>
      <c r="F5" s="181" t="e">
        <f>ROUND(D5*E5,0)</f>
        <v>#REF!</v>
      </c>
      <c r="G5" s="177"/>
    </row>
    <row r="6" spans="1:10">
      <c r="A6" s="177" t="s">
        <v>79</v>
      </c>
      <c r="B6" s="181" t="e">
        <f>SUM('[37]見積書 (内訳)'!#REF!)</f>
        <v>#REF!</v>
      </c>
      <c r="C6" s="181">
        <v>20</v>
      </c>
      <c r="D6" s="181" t="e">
        <f t="shared" si="0"/>
        <v>#REF!</v>
      </c>
      <c r="E6" s="181">
        <v>6</v>
      </c>
      <c r="F6" s="181" t="e">
        <f>ROUND(D6*E6,0)</f>
        <v>#REF!</v>
      </c>
      <c r="G6" s="177" t="s">
        <v>139</v>
      </c>
      <c r="J6" s="148"/>
    </row>
    <row r="7" spans="1:10">
      <c r="A7" s="177" t="s">
        <v>74</v>
      </c>
      <c r="B7" s="181" t="e">
        <f>'[37]見積書 (内訳)'!#REF!</f>
        <v>#REF!</v>
      </c>
      <c r="C7" s="181">
        <v>400</v>
      </c>
      <c r="D7" s="181" t="e">
        <f t="shared" si="0"/>
        <v>#REF!</v>
      </c>
      <c r="E7" s="181">
        <v>6</v>
      </c>
      <c r="F7" s="181" t="e">
        <f>ROUND(D7*E7,0)</f>
        <v>#REF!</v>
      </c>
      <c r="G7" s="177"/>
      <c r="J7" s="148"/>
    </row>
    <row r="8" spans="1:10">
      <c r="A8" s="321" t="s">
        <v>103</v>
      </c>
      <c r="B8" s="181" t="e">
        <f>'[37]見積書 (内訳)'!#REF!</f>
        <v>#REF!</v>
      </c>
      <c r="C8" s="181">
        <v>450</v>
      </c>
      <c r="D8" s="181" t="e">
        <f t="shared" si="0"/>
        <v>#REF!</v>
      </c>
      <c r="E8" s="181">
        <v>6</v>
      </c>
      <c r="F8" s="181" t="e">
        <f>ROUND(D8*E8,0)</f>
        <v>#REF!</v>
      </c>
      <c r="G8" s="177"/>
      <c r="J8" s="148"/>
    </row>
    <row r="9" spans="1:10">
      <c r="A9" s="321" t="s">
        <v>135</v>
      </c>
      <c r="B9" s="181" t="e">
        <f>'[37]見積書 (内訳)'!#REF!</f>
        <v>#REF!</v>
      </c>
      <c r="C9" s="181"/>
      <c r="D9" s="181"/>
      <c r="E9" s="181"/>
      <c r="F9" s="181"/>
      <c r="G9" s="177"/>
      <c r="J9" s="148"/>
    </row>
    <row r="10" spans="1:10">
      <c r="A10" s="321" t="s">
        <v>136</v>
      </c>
      <c r="B10" s="181" t="e">
        <f>'[37]見積書 (内訳)'!#REF!</f>
        <v>#REF!</v>
      </c>
      <c r="C10" s="181"/>
      <c r="D10" s="181"/>
      <c r="E10" s="181"/>
      <c r="F10" s="181"/>
      <c r="G10" s="177"/>
      <c r="J10" s="148"/>
    </row>
    <row r="11" spans="1:10">
      <c r="A11" s="321" t="s">
        <v>137</v>
      </c>
      <c r="B11" s="181" t="e">
        <f>'[37]見積書 (内訳)'!#REF!</f>
        <v>#REF!</v>
      </c>
      <c r="C11" s="181"/>
      <c r="D11" s="181"/>
      <c r="E11" s="181"/>
      <c r="F11" s="181"/>
      <c r="G11" s="177"/>
      <c r="J11" s="148"/>
    </row>
    <row r="12" spans="1:10">
      <c r="A12" s="321" t="s">
        <v>131</v>
      </c>
      <c r="B12" s="181" t="e">
        <f>'[37]見積書 (内訳)'!#REF!</f>
        <v>#REF!</v>
      </c>
      <c r="C12" s="181"/>
      <c r="D12" s="181"/>
      <c r="E12" s="181"/>
      <c r="F12" s="181"/>
      <c r="G12" s="177"/>
      <c r="J12" s="148"/>
    </row>
    <row r="13" spans="1:10">
      <c r="A13" s="321" t="s">
        <v>138</v>
      </c>
      <c r="B13" s="181" t="e">
        <f>'[37]見積書 (内訳)'!#REF!</f>
        <v>#REF!</v>
      </c>
      <c r="C13" s="181"/>
      <c r="D13" s="181"/>
      <c r="E13" s="181"/>
      <c r="F13" s="181"/>
      <c r="G13" s="177"/>
      <c r="J13" s="148"/>
    </row>
    <row r="14" spans="1:10">
      <c r="A14" s="321" t="s">
        <v>132</v>
      </c>
      <c r="B14" s="181" t="e">
        <f>'[37]見積書 (内訳)'!#REF!</f>
        <v>#REF!</v>
      </c>
      <c r="C14" s="181"/>
      <c r="D14" s="181"/>
      <c r="E14" s="181"/>
      <c r="F14" s="181"/>
      <c r="G14" s="177"/>
      <c r="J14" s="148"/>
    </row>
    <row r="15" spans="1:10">
      <c r="A15" s="321" t="s">
        <v>133</v>
      </c>
      <c r="B15" s="181" t="e">
        <f>'[37]見積書 (内訳)'!#REF!</f>
        <v>#REF!</v>
      </c>
      <c r="C15" s="181"/>
      <c r="D15" s="181"/>
      <c r="E15" s="181"/>
      <c r="F15" s="181"/>
      <c r="G15" s="177"/>
      <c r="J15" s="148"/>
    </row>
    <row r="16" spans="1:10">
      <c r="A16" s="321" t="s">
        <v>134</v>
      </c>
      <c r="B16" s="181" t="e">
        <f>'[37]見積書 (内訳)'!#REF!</f>
        <v>#REF!</v>
      </c>
      <c r="C16" s="181"/>
      <c r="D16" s="181"/>
      <c r="E16" s="181"/>
      <c r="F16" s="181"/>
      <c r="G16" s="322"/>
      <c r="J16" s="148"/>
    </row>
    <row r="17" spans="1:10">
      <c r="A17" s="321" t="s">
        <v>90</v>
      </c>
      <c r="B17" s="181" t="e">
        <f>'[37]見積書 (内訳)'!#REF!</f>
        <v>#REF!</v>
      </c>
      <c r="C17" s="181"/>
      <c r="D17" s="181"/>
      <c r="E17" s="181"/>
      <c r="F17" s="181"/>
      <c r="G17" s="177" t="s">
        <v>154</v>
      </c>
      <c r="J17" s="148"/>
    </row>
    <row r="18" spans="1:10">
      <c r="A18" s="321"/>
      <c r="B18" s="181"/>
      <c r="C18" s="181"/>
      <c r="D18" s="181"/>
      <c r="E18" s="181"/>
      <c r="F18" s="181"/>
      <c r="G18" s="177"/>
      <c r="J18" s="148"/>
    </row>
    <row r="19" spans="1:10">
      <c r="A19" s="321" t="s">
        <v>114</v>
      </c>
      <c r="B19" s="181" t="s">
        <v>115</v>
      </c>
      <c r="C19" s="181"/>
      <c r="D19" s="181"/>
      <c r="E19" s="181"/>
      <c r="F19" s="181"/>
      <c r="G19" s="177"/>
      <c r="J19" s="148"/>
    </row>
    <row r="20" spans="1:10">
      <c r="A20" s="321"/>
      <c r="B20" s="181" t="s">
        <v>116</v>
      </c>
      <c r="C20" s="181"/>
      <c r="D20" s="181" t="e">
        <f>ROUND(SUM(D4:D8),0)</f>
        <v>#REF!</v>
      </c>
      <c r="E20" s="181"/>
      <c r="F20" s="181"/>
      <c r="G20" s="177"/>
      <c r="J20" s="148"/>
    </row>
    <row r="21" spans="1:10">
      <c r="A21" s="321"/>
      <c r="B21" s="181"/>
      <c r="C21" s="181"/>
      <c r="D21" s="181"/>
      <c r="E21" s="181"/>
      <c r="F21" s="181"/>
      <c r="G21" s="177"/>
      <c r="J21" s="148"/>
    </row>
    <row r="22" spans="1:10">
      <c r="A22" s="321"/>
      <c r="B22" s="181"/>
      <c r="C22" s="181"/>
      <c r="D22" s="181"/>
      <c r="E22" s="181"/>
      <c r="F22" s="181"/>
      <c r="G22" s="177"/>
      <c r="J22" s="148"/>
    </row>
    <row r="23" spans="1:10">
      <c r="A23" s="321"/>
      <c r="B23" s="181"/>
      <c r="C23" s="181"/>
      <c r="D23" s="181"/>
      <c r="E23" s="181"/>
      <c r="F23" s="181"/>
      <c r="G23" s="177"/>
      <c r="J23" s="148"/>
    </row>
    <row r="24" spans="1:10" ht="27" customHeight="1">
      <c r="A24" s="323" t="s">
        <v>104</v>
      </c>
      <c r="B24" s="181" t="e">
        <f>SUM('[37]見積書 (内訳)'!#REF!)</f>
        <v>#REF!</v>
      </c>
      <c r="C24" s="181">
        <v>3</v>
      </c>
      <c r="D24" s="181" t="e">
        <f t="shared" ref="D24:D25" si="1">B24/C24</f>
        <v>#REF!</v>
      </c>
      <c r="E24" s="181">
        <v>2</v>
      </c>
      <c r="F24" s="181" t="e">
        <f>+ROUNDUP(D24*E24,0)</f>
        <v>#REF!</v>
      </c>
      <c r="G24" s="177"/>
      <c r="J24" s="148"/>
    </row>
    <row r="25" spans="1:10">
      <c r="A25" s="177" t="s">
        <v>77</v>
      </c>
      <c r="B25" s="181">
        <v>1500</v>
      </c>
      <c r="C25" s="181">
        <v>3</v>
      </c>
      <c r="D25" s="181">
        <f t="shared" si="1"/>
        <v>500</v>
      </c>
      <c r="E25" s="181">
        <v>4</v>
      </c>
      <c r="F25" s="181">
        <f>ROUNDUP(D25*E25,0)</f>
        <v>2000</v>
      </c>
      <c r="G25" s="177"/>
    </row>
    <row r="26" spans="1:10">
      <c r="A26" s="146"/>
      <c r="B26" s="149"/>
      <c r="C26" s="149"/>
      <c r="D26" s="149"/>
      <c r="E26" s="149"/>
      <c r="F26" s="149"/>
    </row>
    <row r="27" spans="1:10">
      <c r="A27" s="324" t="s">
        <v>231</v>
      </c>
      <c r="B27" s="177" t="s">
        <v>232</v>
      </c>
      <c r="C27" s="149"/>
      <c r="D27" s="149"/>
      <c r="E27" s="149"/>
      <c r="F27" s="149"/>
    </row>
    <row r="28" spans="1:10">
      <c r="A28" s="177" t="s">
        <v>233</v>
      </c>
      <c r="B28" s="325">
        <v>88600</v>
      </c>
      <c r="C28" s="149"/>
      <c r="D28" s="149"/>
      <c r="E28" s="149"/>
      <c r="F28" s="149"/>
    </row>
    <row r="29" spans="1:10">
      <c r="A29" s="146"/>
      <c r="B29" s="149"/>
      <c r="C29" s="149"/>
      <c r="D29" s="149"/>
      <c r="E29" s="149"/>
      <c r="F29" s="149"/>
    </row>
    <row r="30" spans="1:10">
      <c r="A30" s="324" t="s">
        <v>234</v>
      </c>
      <c r="B30" s="177" t="s">
        <v>91</v>
      </c>
      <c r="C30" s="410" t="s">
        <v>234</v>
      </c>
      <c r="D30" s="411"/>
      <c r="E30" s="412"/>
      <c r="F30" s="177" t="s">
        <v>91</v>
      </c>
    </row>
    <row r="31" spans="1:10">
      <c r="A31" s="177" t="s">
        <v>235</v>
      </c>
      <c r="B31" s="325">
        <v>26200</v>
      </c>
      <c r="C31" s="406" t="s">
        <v>236</v>
      </c>
      <c r="D31" s="406"/>
      <c r="E31" s="406"/>
      <c r="F31" s="325">
        <v>30700</v>
      </c>
    </row>
    <row r="32" spans="1:10">
      <c r="A32" s="177" t="s">
        <v>237</v>
      </c>
      <c r="B32" s="325">
        <v>21600</v>
      </c>
      <c r="C32" s="406" t="s">
        <v>238</v>
      </c>
      <c r="D32" s="406"/>
      <c r="E32" s="406"/>
      <c r="F32" s="325">
        <v>21800</v>
      </c>
    </row>
    <row r="33" spans="1:10">
      <c r="A33" s="177" t="s">
        <v>239</v>
      </c>
      <c r="B33" s="325">
        <v>24500</v>
      </c>
      <c r="C33" s="406" t="s">
        <v>240</v>
      </c>
      <c r="D33" s="406"/>
      <c r="E33" s="406"/>
      <c r="F33" s="325">
        <v>28800</v>
      </c>
    </row>
    <row r="34" spans="1:10">
      <c r="A34" s="177" t="s">
        <v>241</v>
      </c>
      <c r="B34" s="181">
        <v>15300</v>
      </c>
      <c r="C34" s="406" t="s">
        <v>242</v>
      </c>
      <c r="D34" s="406"/>
      <c r="E34" s="406"/>
      <c r="F34" s="325">
        <v>21300</v>
      </c>
      <c r="J34" s="148"/>
    </row>
    <row r="35" spans="1:10">
      <c r="A35" s="177" t="s">
        <v>243</v>
      </c>
      <c r="B35" s="181">
        <v>13000</v>
      </c>
      <c r="C35" s="406" t="s">
        <v>244</v>
      </c>
      <c r="D35" s="406"/>
      <c r="E35" s="406"/>
      <c r="F35" s="325">
        <v>31100</v>
      </c>
      <c r="J35" s="148"/>
    </row>
    <row r="36" spans="1:10">
      <c r="A36" s="146" t="s">
        <v>80</v>
      </c>
      <c r="B36" s="326">
        <f>(B34+B35)/2</f>
        <v>14150</v>
      </c>
      <c r="C36" s="149" t="s">
        <v>81</v>
      </c>
      <c r="D36" s="176"/>
      <c r="E36" s="149"/>
      <c r="F36" s="149"/>
    </row>
    <row r="37" spans="1:10">
      <c r="A37" s="146"/>
      <c r="B37" s="149"/>
      <c r="J37" s="148"/>
    </row>
    <row r="38" spans="1:10">
      <c r="A38" s="150" t="s">
        <v>201</v>
      </c>
      <c r="B38" s="151"/>
      <c r="J38" s="148"/>
    </row>
    <row r="39" spans="1:10">
      <c r="A39" s="327" t="s">
        <v>245</v>
      </c>
      <c r="B39" s="307">
        <v>38800</v>
      </c>
      <c r="C39" s="149"/>
    </row>
    <row r="40" spans="1:10">
      <c r="A40" s="177" t="s">
        <v>246</v>
      </c>
      <c r="B40" s="181">
        <v>26100</v>
      </c>
      <c r="C40" s="149"/>
    </row>
    <row r="41" spans="1:10">
      <c r="A41" s="146"/>
    </row>
    <row r="42" spans="1:10">
      <c r="A42" s="146"/>
      <c r="B42" s="177" t="s">
        <v>82</v>
      </c>
      <c r="C42" s="328" t="s">
        <v>83</v>
      </c>
      <c r="D42" s="177" t="s">
        <v>69</v>
      </c>
      <c r="E42" s="177" t="s">
        <v>70</v>
      </c>
      <c r="F42" s="177" t="s">
        <v>71</v>
      </c>
      <c r="G42" s="177" t="s">
        <v>72</v>
      </c>
      <c r="J42" s="148"/>
    </row>
    <row r="43" spans="1:10">
      <c r="A43" s="177" t="s">
        <v>84</v>
      </c>
      <c r="B43" s="329">
        <f>B4</f>
        <v>179506</v>
      </c>
      <c r="C43" s="177">
        <v>850</v>
      </c>
      <c r="D43" s="177">
        <f>+ROUNDUP(B43/C43,0)</f>
        <v>212</v>
      </c>
      <c r="E43" s="177">
        <v>4</v>
      </c>
      <c r="F43" s="177">
        <f>D43*E43</f>
        <v>848</v>
      </c>
      <c r="G43" s="407">
        <f>+ROUNDUP(F43+F44,0)</f>
        <v>1208</v>
      </c>
      <c r="J43" s="148"/>
    </row>
    <row r="44" spans="1:10">
      <c r="A44" s="177" t="s">
        <v>85</v>
      </c>
      <c r="B44" s="319" t="s">
        <v>86</v>
      </c>
      <c r="C44" s="319" t="s">
        <v>86</v>
      </c>
      <c r="D44" s="177">
        <v>90</v>
      </c>
      <c r="E44" s="177">
        <v>4</v>
      </c>
      <c r="F44" s="177">
        <f>D44*E44</f>
        <v>360</v>
      </c>
      <c r="G44" s="407"/>
      <c r="J44" s="148"/>
    </row>
    <row r="45" spans="1:10">
      <c r="A45" s="146"/>
      <c r="J45" s="148"/>
    </row>
    <row r="46" spans="1:10">
      <c r="A46" s="146"/>
      <c r="B46" s="177" t="s">
        <v>68</v>
      </c>
      <c r="C46" s="177" t="s">
        <v>66</v>
      </c>
      <c r="D46" s="177" t="s">
        <v>67</v>
      </c>
      <c r="E46" s="177" t="s">
        <v>88</v>
      </c>
      <c r="J46" s="148"/>
    </row>
    <row r="47" spans="1:10">
      <c r="A47" s="177" t="s">
        <v>87</v>
      </c>
      <c r="B47" s="181">
        <v>54000</v>
      </c>
      <c r="C47" s="181">
        <v>4451</v>
      </c>
      <c r="D47" s="181">
        <v>400</v>
      </c>
      <c r="E47" s="181">
        <f>B47+(C47*D47)</f>
        <v>1834400</v>
      </c>
      <c r="F47" s="147" t="s">
        <v>128</v>
      </c>
    </row>
    <row r="48" spans="1:10">
      <c r="A48" s="147" t="s">
        <v>89</v>
      </c>
    </row>
    <row r="50" spans="1:20">
      <c r="A50" s="146" t="s">
        <v>247</v>
      </c>
    </row>
    <row r="51" spans="1:20">
      <c r="A51" s="305" t="s">
        <v>248</v>
      </c>
      <c r="B51" s="177" t="s">
        <v>95</v>
      </c>
      <c r="C51" s="177" t="s">
        <v>70</v>
      </c>
      <c r="D51" s="177" t="s">
        <v>97</v>
      </c>
      <c r="E51" s="177" t="s">
        <v>98</v>
      </c>
    </row>
    <row r="52" spans="1:20">
      <c r="A52" s="177"/>
      <c r="B52" s="178">
        <f>B32</f>
        <v>21600</v>
      </c>
      <c r="C52" s="177">
        <v>4</v>
      </c>
      <c r="D52" s="177">
        <v>2.25</v>
      </c>
      <c r="E52" s="178">
        <f>ROUNDDOWN(C52*D52,0)</f>
        <v>9</v>
      </c>
    </row>
    <row r="53" spans="1:20">
      <c r="A53" s="305" t="s">
        <v>249</v>
      </c>
      <c r="B53" s="177" t="s">
        <v>95</v>
      </c>
      <c r="C53" s="177" t="s">
        <v>70</v>
      </c>
      <c r="D53" s="177" t="s">
        <v>97</v>
      </c>
      <c r="E53" s="177" t="s">
        <v>98</v>
      </c>
    </row>
    <row r="54" spans="1:20">
      <c r="A54" s="177"/>
      <c r="B54" s="178">
        <f>B32</f>
        <v>21600</v>
      </c>
      <c r="C54" s="177">
        <v>4</v>
      </c>
      <c r="D54" s="177">
        <v>0.75</v>
      </c>
      <c r="E54" s="178">
        <f>ROUNDDOWN(C54*D54,0)</f>
        <v>3</v>
      </c>
      <c r="T54" s="147">
        <v>0</v>
      </c>
    </row>
    <row r="55" spans="1:20">
      <c r="A55" s="305" t="s">
        <v>250</v>
      </c>
      <c r="B55" s="177" t="s">
        <v>95</v>
      </c>
      <c r="C55" s="177" t="s">
        <v>70</v>
      </c>
      <c r="D55" s="177" t="s">
        <v>97</v>
      </c>
      <c r="E55" s="177" t="s">
        <v>98</v>
      </c>
    </row>
    <row r="56" spans="1:20">
      <c r="A56" s="177"/>
      <c r="B56" s="178">
        <f>B32</f>
        <v>21600</v>
      </c>
      <c r="C56" s="177">
        <v>4</v>
      </c>
      <c r="D56" s="177">
        <v>1.25</v>
      </c>
      <c r="E56" s="178">
        <f>ROUNDDOWN(C56*D56,0)</f>
        <v>5</v>
      </c>
    </row>
    <row r="57" spans="1:20">
      <c r="A57" s="305" t="s">
        <v>251</v>
      </c>
      <c r="B57" s="177" t="s">
        <v>95</v>
      </c>
      <c r="C57" s="177" t="s">
        <v>70</v>
      </c>
      <c r="D57" s="177" t="s">
        <v>97</v>
      </c>
      <c r="E57" s="177" t="s">
        <v>98</v>
      </c>
    </row>
    <row r="58" spans="1:20">
      <c r="A58" s="177"/>
      <c r="B58" s="178">
        <f>F32</f>
        <v>21800</v>
      </c>
      <c r="C58" s="177">
        <v>2</v>
      </c>
      <c r="D58" s="177">
        <v>5</v>
      </c>
      <c r="E58" s="178">
        <f>ROUNDDOWN(C58*D58,0)</f>
        <v>10</v>
      </c>
      <c r="T58" s="147">
        <v>0</v>
      </c>
    </row>
    <row r="59" spans="1:20">
      <c r="A59" s="305" t="s">
        <v>252</v>
      </c>
      <c r="B59" s="177" t="s">
        <v>95</v>
      </c>
      <c r="C59" s="177" t="s">
        <v>70</v>
      </c>
      <c r="D59" s="177" t="s">
        <v>97</v>
      </c>
      <c r="E59" s="177" t="s">
        <v>98</v>
      </c>
    </row>
    <row r="60" spans="1:20">
      <c r="A60" s="177"/>
      <c r="B60" s="178">
        <f>F32</f>
        <v>21800</v>
      </c>
      <c r="C60" s="177">
        <v>2</v>
      </c>
      <c r="D60" s="177">
        <v>2</v>
      </c>
      <c r="E60" s="178">
        <f>ROUNDDOWN(C60*D60,0)</f>
        <v>4</v>
      </c>
      <c r="T60" s="147">
        <v>0</v>
      </c>
    </row>
    <row r="61" spans="1:20">
      <c r="A61" s="305" t="s">
        <v>253</v>
      </c>
      <c r="B61" s="177" t="s">
        <v>95</v>
      </c>
      <c r="C61" s="177" t="s">
        <v>70</v>
      </c>
      <c r="D61" s="177" t="s">
        <v>97</v>
      </c>
      <c r="E61" s="177" t="s">
        <v>98</v>
      </c>
    </row>
    <row r="62" spans="1:20">
      <c r="A62" s="177"/>
      <c r="B62" s="178">
        <f>F34</f>
        <v>21300</v>
      </c>
      <c r="C62" s="177">
        <v>2</v>
      </c>
      <c r="D62" s="177">
        <v>2.5</v>
      </c>
      <c r="E62" s="178">
        <f>ROUNDDOWN(C62*D62,0)</f>
        <v>5</v>
      </c>
      <c r="T62" s="147">
        <v>0</v>
      </c>
    </row>
    <row r="63" spans="1:20">
      <c r="A63" s="305" t="s">
        <v>254</v>
      </c>
      <c r="B63" s="177" t="s">
        <v>95</v>
      </c>
      <c r="C63" s="177" t="s">
        <v>70</v>
      </c>
      <c r="D63" s="177" t="s">
        <v>97</v>
      </c>
      <c r="E63" s="177" t="s">
        <v>98</v>
      </c>
    </row>
    <row r="64" spans="1:20">
      <c r="A64" s="177"/>
      <c r="B64" s="178">
        <f>F31</f>
        <v>30700</v>
      </c>
      <c r="C64" s="177">
        <v>1</v>
      </c>
      <c r="D64" s="177">
        <v>1</v>
      </c>
      <c r="E64" s="178">
        <f>ROUNDDOWN(C64*D64,0)</f>
        <v>1</v>
      </c>
      <c r="T64" s="147">
        <v>0</v>
      </c>
    </row>
    <row r="65" spans="1:20">
      <c r="A65" s="305" t="s">
        <v>255</v>
      </c>
      <c r="B65" s="177" t="s">
        <v>95</v>
      </c>
      <c r="C65" s="177" t="s">
        <v>70</v>
      </c>
      <c r="D65" s="177" t="s">
        <v>97</v>
      </c>
      <c r="E65" s="177" t="s">
        <v>98</v>
      </c>
    </row>
    <row r="66" spans="1:20">
      <c r="A66" s="177"/>
      <c r="B66" s="178">
        <f>F31</f>
        <v>30700</v>
      </c>
      <c r="C66" s="177">
        <v>1</v>
      </c>
      <c r="D66" s="177">
        <v>1.25</v>
      </c>
      <c r="E66" s="178">
        <f>ROUNDDOWN(C66*D66,0)</f>
        <v>1</v>
      </c>
      <c r="T66" s="147">
        <v>0</v>
      </c>
    </row>
    <row r="67" spans="1:20">
      <c r="A67" s="305" t="s">
        <v>256</v>
      </c>
      <c r="B67" s="177" t="s">
        <v>95</v>
      </c>
      <c r="C67" s="177" t="s">
        <v>70</v>
      </c>
      <c r="D67" s="177" t="s">
        <v>97</v>
      </c>
      <c r="E67" s="177" t="s">
        <v>98</v>
      </c>
    </row>
    <row r="68" spans="1:20">
      <c r="A68" s="177"/>
      <c r="B68" s="178">
        <f>F35</f>
        <v>31100</v>
      </c>
      <c r="C68" s="177">
        <v>2</v>
      </c>
      <c r="D68" s="177">
        <v>1.5</v>
      </c>
      <c r="E68" s="178">
        <f>ROUNDDOWN(C68*D68,0)</f>
        <v>3</v>
      </c>
      <c r="T68" s="147">
        <v>0</v>
      </c>
    </row>
    <row r="69" spans="1:20">
      <c r="A69" s="305" t="s">
        <v>257</v>
      </c>
      <c r="B69" s="177" t="s">
        <v>95</v>
      </c>
      <c r="C69" s="177" t="s">
        <v>70</v>
      </c>
      <c r="D69" s="177" t="s">
        <v>97</v>
      </c>
      <c r="E69" s="177" t="s">
        <v>98</v>
      </c>
    </row>
    <row r="70" spans="1:20">
      <c r="A70" s="177"/>
      <c r="B70" s="178">
        <f>F31</f>
        <v>30700</v>
      </c>
      <c r="C70" s="177">
        <v>1</v>
      </c>
      <c r="D70" s="177">
        <v>1</v>
      </c>
      <c r="E70" s="178">
        <f>ROUNDDOWN(C70*D70,0)</f>
        <v>1</v>
      </c>
      <c r="T70" s="147">
        <v>0</v>
      </c>
    </row>
    <row r="71" spans="1:20">
      <c r="A71" s="305" t="s">
        <v>258</v>
      </c>
      <c r="B71" s="177" t="s">
        <v>95</v>
      </c>
      <c r="C71" s="177" t="s">
        <v>70</v>
      </c>
      <c r="D71" s="177" t="s">
        <v>97</v>
      </c>
      <c r="E71" s="177" t="s">
        <v>98</v>
      </c>
    </row>
    <row r="72" spans="1:20">
      <c r="A72" s="177"/>
      <c r="B72" s="178">
        <f>B32</f>
        <v>21600</v>
      </c>
      <c r="C72" s="177">
        <v>2</v>
      </c>
      <c r="D72" s="177">
        <v>1</v>
      </c>
      <c r="E72" s="178">
        <f>ROUNDDOWN(C72*D72,0)</f>
        <v>2</v>
      </c>
      <c r="T72" s="147">
        <v>0</v>
      </c>
    </row>
    <row r="74" spans="1:20">
      <c r="A74" s="146" t="s">
        <v>259</v>
      </c>
    </row>
    <row r="75" spans="1:20">
      <c r="A75" s="305" t="s">
        <v>260</v>
      </c>
      <c r="B75" s="177" t="s">
        <v>96</v>
      </c>
      <c r="C75" s="177" t="s">
        <v>70</v>
      </c>
      <c r="D75" s="177" t="s">
        <v>97</v>
      </c>
      <c r="E75" s="177" t="s">
        <v>98</v>
      </c>
      <c r="F75" s="184"/>
    </row>
    <row r="76" spans="1:20">
      <c r="A76" s="305"/>
      <c r="B76" s="178">
        <f>B32</f>
        <v>21600</v>
      </c>
      <c r="C76" s="177">
        <v>4</v>
      </c>
      <c r="D76" s="177">
        <v>2</v>
      </c>
      <c r="E76" s="178">
        <f>ROUNDDOWN(C76*D76,0)</f>
        <v>8</v>
      </c>
      <c r="F76" s="184"/>
    </row>
    <row r="77" spans="1:20">
      <c r="A77" s="305" t="s">
        <v>261</v>
      </c>
      <c r="B77" s="177" t="s">
        <v>95</v>
      </c>
      <c r="C77" s="177" t="s">
        <v>70</v>
      </c>
      <c r="D77" s="177" t="s">
        <v>97</v>
      </c>
      <c r="E77" s="177" t="s">
        <v>98</v>
      </c>
      <c r="F77" s="184"/>
    </row>
    <row r="78" spans="1:20">
      <c r="A78" s="305"/>
      <c r="B78" s="178">
        <f>B33</f>
        <v>24500</v>
      </c>
      <c r="C78" s="177">
        <v>3</v>
      </c>
      <c r="D78" s="177">
        <v>2</v>
      </c>
      <c r="E78" s="178">
        <f>ROUNDDOWN(C78*D78,0)</f>
        <v>6</v>
      </c>
      <c r="F78" s="184"/>
    </row>
    <row r="79" spans="1:20">
      <c r="A79" s="305" t="s">
        <v>262</v>
      </c>
      <c r="B79" s="177" t="s">
        <v>99</v>
      </c>
      <c r="C79" s="177" t="s">
        <v>70</v>
      </c>
      <c r="D79" s="177" t="s">
        <v>97</v>
      </c>
      <c r="E79" s="177" t="s">
        <v>98</v>
      </c>
      <c r="F79" s="184"/>
    </row>
    <row r="80" spans="1:20">
      <c r="A80" s="305"/>
      <c r="B80" s="178">
        <f>B32</f>
        <v>21600</v>
      </c>
      <c r="C80" s="177">
        <v>4</v>
      </c>
      <c r="D80" s="177">
        <v>1.5</v>
      </c>
      <c r="E80" s="178">
        <f>ROUNDDOWN(C80*D80,0)</f>
        <v>6</v>
      </c>
      <c r="F80" s="184"/>
    </row>
    <row r="81" spans="1:9">
      <c r="A81" s="305" t="s">
        <v>263</v>
      </c>
      <c r="B81" s="177" t="s">
        <v>95</v>
      </c>
      <c r="C81" s="177" t="s">
        <v>70</v>
      </c>
      <c r="D81" s="177" t="s">
        <v>97</v>
      </c>
      <c r="E81" s="177" t="s">
        <v>98</v>
      </c>
      <c r="F81" s="184"/>
    </row>
    <row r="82" spans="1:9">
      <c r="A82" s="305"/>
      <c r="B82" s="178">
        <f>B33</f>
        <v>24500</v>
      </c>
      <c r="C82" s="177">
        <v>3</v>
      </c>
      <c r="D82" s="177">
        <v>2</v>
      </c>
      <c r="E82" s="178">
        <f>ROUNDDOWN(C82*D82,0)</f>
        <v>6</v>
      </c>
      <c r="F82" s="184"/>
    </row>
    <row r="83" spans="1:9">
      <c r="A83" s="305" t="s">
        <v>264</v>
      </c>
      <c r="B83" s="177" t="s">
        <v>99</v>
      </c>
      <c r="C83" s="177" t="s">
        <v>70</v>
      </c>
      <c r="D83" s="177" t="s">
        <v>97</v>
      </c>
      <c r="E83" s="177" t="s">
        <v>98</v>
      </c>
      <c r="F83" s="184"/>
    </row>
    <row r="84" spans="1:9">
      <c r="A84" s="305"/>
      <c r="B84" s="178">
        <f>B32</f>
        <v>21600</v>
      </c>
      <c r="C84" s="177">
        <v>4</v>
      </c>
      <c r="D84" s="177">
        <v>2</v>
      </c>
      <c r="E84" s="178">
        <f>ROUNDDOWN(C84*D84,0)</f>
        <v>8</v>
      </c>
      <c r="F84" s="184"/>
    </row>
    <row r="85" spans="1:9">
      <c r="A85" s="305" t="s">
        <v>265</v>
      </c>
      <c r="B85" s="177" t="s">
        <v>99</v>
      </c>
      <c r="C85" s="177" t="s">
        <v>70</v>
      </c>
      <c r="D85" s="177" t="s">
        <v>97</v>
      </c>
      <c r="E85" s="177" t="s">
        <v>98</v>
      </c>
      <c r="F85" s="184"/>
    </row>
    <row r="86" spans="1:9">
      <c r="A86" s="305"/>
      <c r="B86" s="178">
        <f>B31</f>
        <v>26200</v>
      </c>
      <c r="C86" s="177">
        <v>4</v>
      </c>
      <c r="D86" s="177">
        <v>5</v>
      </c>
      <c r="E86" s="178">
        <f>ROUNDDOWN(C86*D86,0)</f>
        <v>20</v>
      </c>
      <c r="F86" s="184"/>
    </row>
    <row r="87" spans="1:9">
      <c r="B87" s="330"/>
      <c r="E87" s="330"/>
    </row>
    <row r="88" spans="1:9">
      <c r="A88" s="146" t="s">
        <v>100</v>
      </c>
    </row>
    <row r="89" spans="1:9">
      <c r="A89" s="177" t="s">
        <v>266</v>
      </c>
      <c r="B89" s="177" t="s">
        <v>99</v>
      </c>
      <c r="C89" s="177" t="s">
        <v>70</v>
      </c>
      <c r="D89" s="177" t="s">
        <v>97</v>
      </c>
      <c r="E89" s="177" t="s">
        <v>98</v>
      </c>
    </row>
    <row r="90" spans="1:9">
      <c r="A90" s="177"/>
      <c r="B90" s="178">
        <f>B39</f>
        <v>38800</v>
      </c>
      <c r="C90" s="177">
        <v>2</v>
      </c>
      <c r="D90" s="177">
        <v>3</v>
      </c>
      <c r="E90" s="178">
        <f>ROUNDDOWN(C90*D90,0)</f>
        <v>6</v>
      </c>
    </row>
    <row r="91" spans="1:9">
      <c r="A91" s="177" t="s">
        <v>267</v>
      </c>
      <c r="B91" s="177" t="s">
        <v>95</v>
      </c>
      <c r="C91" s="177" t="s">
        <v>70</v>
      </c>
      <c r="D91" s="177" t="s">
        <v>97</v>
      </c>
      <c r="E91" s="177" t="s">
        <v>98</v>
      </c>
    </row>
    <row r="92" spans="1:9">
      <c r="A92" s="177"/>
      <c r="B92" s="178">
        <f>B40</f>
        <v>26100</v>
      </c>
      <c r="C92" s="177">
        <v>2</v>
      </c>
      <c r="D92" s="177">
        <v>3</v>
      </c>
      <c r="E92" s="178">
        <f>ROUNDDOWN(C92*D92,0)</f>
        <v>6</v>
      </c>
    </row>
    <row r="93" spans="1:9">
      <c r="A93" s="177" t="s">
        <v>268</v>
      </c>
      <c r="B93" s="177" t="s">
        <v>99</v>
      </c>
      <c r="C93" s="177" t="s">
        <v>70</v>
      </c>
      <c r="D93" s="177" t="s">
        <v>97</v>
      </c>
      <c r="E93" s="177" t="s">
        <v>98</v>
      </c>
    </row>
    <row r="94" spans="1:9">
      <c r="A94" s="177"/>
      <c r="B94" s="178">
        <f>B39</f>
        <v>38800</v>
      </c>
      <c r="C94" s="177">
        <v>2</v>
      </c>
      <c r="D94" s="177">
        <v>1</v>
      </c>
      <c r="E94" s="178">
        <f>ROUNDDOWN(C94*D94,0)</f>
        <v>2</v>
      </c>
    </row>
    <row r="95" spans="1:9">
      <c r="A95" s="305" t="s">
        <v>203</v>
      </c>
      <c r="B95" s="177" t="s">
        <v>96</v>
      </c>
      <c r="C95" s="177" t="s">
        <v>70</v>
      </c>
      <c r="D95" s="177" t="s">
        <v>97</v>
      </c>
      <c r="E95" s="177" t="s">
        <v>98</v>
      </c>
      <c r="F95" s="184"/>
    </row>
    <row r="96" spans="1:9">
      <c r="A96" s="305"/>
      <c r="B96" s="178">
        <f>B39</f>
        <v>38800</v>
      </c>
      <c r="C96" s="177">
        <v>1</v>
      </c>
      <c r="D96" s="177">
        <v>25</v>
      </c>
      <c r="E96" s="178">
        <f>ROUNDDOWN(C96*D96,0)</f>
        <v>25</v>
      </c>
      <c r="F96" s="184"/>
      <c r="I96" s="147">
        <f>B96*E96</f>
        <v>970000</v>
      </c>
    </row>
    <row r="97" spans="1:9">
      <c r="A97" s="305" t="s">
        <v>206</v>
      </c>
      <c r="B97" s="177" t="s">
        <v>99</v>
      </c>
      <c r="C97" s="177" t="s">
        <v>70</v>
      </c>
      <c r="D97" s="177" t="s">
        <v>97</v>
      </c>
      <c r="E97" s="177" t="s">
        <v>98</v>
      </c>
      <c r="F97" s="184"/>
    </row>
    <row r="98" spans="1:9">
      <c r="A98" s="305"/>
      <c r="B98" s="178">
        <f>B40</f>
        <v>26100</v>
      </c>
      <c r="C98" s="177">
        <v>5</v>
      </c>
      <c r="D98" s="177">
        <v>25</v>
      </c>
      <c r="E98" s="178">
        <f>ROUNDDOWN(C98*D98,0)</f>
        <v>125</v>
      </c>
      <c r="F98" s="184"/>
      <c r="I98" s="147">
        <f>B98*E98</f>
        <v>3262500</v>
      </c>
    </row>
    <row r="99" spans="1:9">
      <c r="A99" s="305" t="s">
        <v>204</v>
      </c>
      <c r="B99" s="177" t="s">
        <v>95</v>
      </c>
      <c r="C99" s="177" t="s">
        <v>70</v>
      </c>
      <c r="D99" s="177" t="s">
        <v>97</v>
      </c>
      <c r="E99" s="177" t="s">
        <v>98</v>
      </c>
      <c r="F99" s="184"/>
    </row>
    <row r="100" spans="1:9">
      <c r="A100" s="305"/>
      <c r="B100" s="178">
        <f>B39</f>
        <v>38800</v>
      </c>
      <c r="C100" s="177">
        <v>1</v>
      </c>
      <c r="D100" s="177">
        <v>4</v>
      </c>
      <c r="E100" s="178">
        <f>ROUNDDOWN(C100*D100,0)</f>
        <v>4</v>
      </c>
      <c r="F100" s="184"/>
      <c r="I100" s="147">
        <f>B100*E100</f>
        <v>155200</v>
      </c>
    </row>
    <row r="101" spans="1:9">
      <c r="A101" s="305" t="s">
        <v>207</v>
      </c>
      <c r="B101" s="177" t="s">
        <v>99</v>
      </c>
      <c r="C101" s="177" t="s">
        <v>70</v>
      </c>
      <c r="D101" s="177" t="s">
        <v>97</v>
      </c>
      <c r="E101" s="177" t="s">
        <v>98</v>
      </c>
      <c r="F101" s="184"/>
    </row>
    <row r="102" spans="1:9">
      <c r="A102" s="305"/>
      <c r="B102" s="178">
        <f>B40</f>
        <v>26100</v>
      </c>
      <c r="C102" s="177">
        <v>5</v>
      </c>
      <c r="D102" s="177">
        <v>2</v>
      </c>
      <c r="E102" s="178">
        <f>ROUNDDOWN(C102*D102,0)</f>
        <v>10</v>
      </c>
      <c r="F102" s="184"/>
      <c r="I102" s="147">
        <f>B102*E102</f>
        <v>261000</v>
      </c>
    </row>
    <row r="103" spans="1:9">
      <c r="A103" s="305" t="s">
        <v>205</v>
      </c>
      <c r="B103" s="177" t="s">
        <v>95</v>
      </c>
      <c r="C103" s="177" t="s">
        <v>70</v>
      </c>
      <c r="D103" s="177" t="s">
        <v>97</v>
      </c>
      <c r="E103" s="177" t="s">
        <v>98</v>
      </c>
      <c r="F103" s="184"/>
    </row>
    <row r="104" spans="1:9">
      <c r="A104" s="305"/>
      <c r="B104" s="178">
        <f>B39</f>
        <v>38800</v>
      </c>
      <c r="C104" s="177">
        <v>1</v>
      </c>
      <c r="D104" s="177">
        <v>2</v>
      </c>
      <c r="E104" s="178">
        <f>ROUNDDOWN(C104*D104,0)</f>
        <v>2</v>
      </c>
      <c r="F104" s="184"/>
      <c r="I104" s="147">
        <f>B104*E104</f>
        <v>77600</v>
      </c>
    </row>
    <row r="105" spans="1:9">
      <c r="A105" s="305" t="s">
        <v>208</v>
      </c>
      <c r="B105" s="177" t="s">
        <v>99</v>
      </c>
      <c r="C105" s="177" t="s">
        <v>70</v>
      </c>
      <c r="D105" s="177" t="s">
        <v>97</v>
      </c>
      <c r="E105" s="177" t="s">
        <v>98</v>
      </c>
      <c r="F105" s="184"/>
    </row>
    <row r="106" spans="1:9">
      <c r="A106" s="305"/>
      <c r="B106" s="178">
        <f>B40</f>
        <v>26100</v>
      </c>
      <c r="C106" s="177">
        <v>5</v>
      </c>
      <c r="D106" s="177">
        <v>3</v>
      </c>
      <c r="E106" s="178">
        <f>ROUNDDOWN(C106*D106,0)</f>
        <v>15</v>
      </c>
      <c r="F106" s="184"/>
      <c r="I106" s="147">
        <f>B106*E106</f>
        <v>391500</v>
      </c>
    </row>
    <row r="107" spans="1:9">
      <c r="A107" s="305" t="s">
        <v>202</v>
      </c>
      <c r="B107" s="177" t="s">
        <v>95</v>
      </c>
      <c r="C107" s="177" t="s">
        <v>70</v>
      </c>
      <c r="D107" s="177" t="s">
        <v>97</v>
      </c>
      <c r="E107" s="177" t="s">
        <v>98</v>
      </c>
      <c r="F107" s="184"/>
    </row>
    <row r="108" spans="1:9">
      <c r="A108" s="305"/>
      <c r="B108" s="178">
        <f>B39</f>
        <v>38800</v>
      </c>
      <c r="C108" s="177">
        <v>1</v>
      </c>
      <c r="D108" s="177">
        <v>5</v>
      </c>
      <c r="E108" s="178">
        <f>ROUNDDOWN(C108*D108,0)</f>
        <v>5</v>
      </c>
      <c r="F108" s="184"/>
      <c r="I108" s="147">
        <f>B108*E108</f>
        <v>194000</v>
      </c>
    </row>
    <row r="111" spans="1:9">
      <c r="A111" s="177" t="s">
        <v>101</v>
      </c>
      <c r="B111" s="179" t="s">
        <v>105</v>
      </c>
      <c r="C111" s="179" t="s">
        <v>106</v>
      </c>
      <c r="D111" s="179" t="s">
        <v>108</v>
      </c>
      <c r="E111" s="180" t="s">
        <v>107</v>
      </c>
      <c r="F111" s="147" t="s">
        <v>130</v>
      </c>
    </row>
    <row r="112" spans="1:9">
      <c r="A112" s="177"/>
      <c r="B112" s="177">
        <v>0.15</v>
      </c>
      <c r="C112" s="177">
        <v>0.05</v>
      </c>
      <c r="D112" s="178">
        <v>14500</v>
      </c>
      <c r="E112" s="178">
        <v>12400</v>
      </c>
    </row>
    <row r="113" spans="1:7">
      <c r="D113" s="179" t="s">
        <v>109</v>
      </c>
      <c r="E113" s="180" t="s">
        <v>110</v>
      </c>
      <c r="F113" s="147" t="s">
        <v>129</v>
      </c>
    </row>
    <row r="114" spans="1:7">
      <c r="D114" s="178">
        <v>17900</v>
      </c>
      <c r="E114" s="178">
        <v>14800</v>
      </c>
    </row>
    <row r="115" spans="1:7">
      <c r="A115" s="195" t="s">
        <v>102</v>
      </c>
      <c r="B115" s="183"/>
      <c r="C115" s="183"/>
      <c r="D115" s="183"/>
      <c r="E115" s="183"/>
    </row>
    <row r="116" spans="1:7">
      <c r="A116" s="183" t="s">
        <v>124</v>
      </c>
      <c r="B116" s="183"/>
      <c r="C116" s="183"/>
      <c r="D116" s="183"/>
      <c r="E116" s="183"/>
    </row>
    <row r="117" spans="1:7">
      <c r="A117" s="183" t="s">
        <v>127</v>
      </c>
      <c r="B117" s="183"/>
      <c r="C117" s="183"/>
      <c r="D117" s="183"/>
      <c r="E117" s="183"/>
    </row>
    <row r="118" spans="1:7">
      <c r="C118" s="147" t="s">
        <v>111</v>
      </c>
    </row>
    <row r="119" spans="1:7">
      <c r="A119" s="183" t="s">
        <v>125</v>
      </c>
      <c r="B119" s="183"/>
      <c r="C119" s="183"/>
      <c r="D119" s="183"/>
      <c r="E119" s="183"/>
    </row>
    <row r="120" spans="1:7">
      <c r="A120" s="183" t="s">
        <v>126</v>
      </c>
      <c r="B120" s="183"/>
      <c r="C120" s="183"/>
      <c r="D120" s="183"/>
      <c r="E120" s="183"/>
    </row>
    <row r="121" spans="1:7">
      <c r="C121" s="147" t="s">
        <v>112</v>
      </c>
    </row>
    <row r="122" spans="1:7">
      <c r="C122" s="147" t="s">
        <v>113</v>
      </c>
    </row>
    <row r="124" spans="1:7">
      <c r="A124" s="146" t="s">
        <v>119</v>
      </c>
    </row>
    <row r="125" spans="1:7">
      <c r="A125" s="147" t="s">
        <v>120</v>
      </c>
    </row>
    <row r="126" spans="1:7">
      <c r="A126" s="193" t="s">
        <v>121</v>
      </c>
      <c r="B126" s="193" t="s">
        <v>156</v>
      </c>
    </row>
    <row r="127" spans="1:7">
      <c r="A127" s="193" t="s">
        <v>122</v>
      </c>
      <c r="B127" s="193" t="s">
        <v>157</v>
      </c>
      <c r="G127" s="197"/>
    </row>
    <row r="128" spans="1:7">
      <c r="A128" s="193" t="s">
        <v>123</v>
      </c>
      <c r="B128" s="194" t="s">
        <v>158</v>
      </c>
    </row>
  </sheetData>
  <mergeCells count="9">
    <mergeCell ref="C34:E34"/>
    <mergeCell ref="C35:E35"/>
    <mergeCell ref="G43:G44"/>
    <mergeCell ref="A1:G1"/>
    <mergeCell ref="A2:G2"/>
    <mergeCell ref="C30:E30"/>
    <mergeCell ref="C31:E31"/>
    <mergeCell ref="C32:E32"/>
    <mergeCell ref="C33:E33"/>
  </mergeCells>
  <phoneticPr fontId="7"/>
  <pageMargins left="0.70866141732283472" right="0.31496062992125984" top="0.74803149606299213" bottom="0.74803149606299213" header="0.31496062992125984" footer="0.31496062992125984"/>
  <pageSetup paperSize="9" scale="44"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3:T66"/>
  <sheetViews>
    <sheetView view="pageBreakPreview" zoomScaleNormal="100" zoomScaleSheetLayoutView="100" workbookViewId="0">
      <selection activeCell="G23" sqref="G23"/>
    </sheetView>
  </sheetViews>
  <sheetFormatPr defaultRowHeight="13.5"/>
  <cols>
    <col min="7" max="7" width="10.875" customWidth="1"/>
    <col min="8" max="8" width="12.875" customWidth="1"/>
    <col min="9" max="9" width="11.875" customWidth="1"/>
    <col min="10" max="10" width="9" hidden="1" customWidth="1"/>
  </cols>
  <sheetData>
    <row r="3" spans="1:12" ht="17.25">
      <c r="A3" s="187" t="s">
        <v>117</v>
      </c>
    </row>
    <row r="5" spans="1:12">
      <c r="A5" s="188" t="s">
        <v>144</v>
      </c>
    </row>
    <row r="6" spans="1:12">
      <c r="A6" s="189" t="s">
        <v>147</v>
      </c>
    </row>
    <row r="7" spans="1:12">
      <c r="A7" s="189" t="s">
        <v>146</v>
      </c>
    </row>
    <row r="9" spans="1:12" ht="17.25">
      <c r="B9" t="s">
        <v>140</v>
      </c>
      <c r="G9" s="187">
        <v>3283</v>
      </c>
      <c r="H9" t="s">
        <v>142</v>
      </c>
      <c r="L9" s="187"/>
    </row>
    <row r="12" spans="1:12">
      <c r="A12" s="188" t="s">
        <v>145</v>
      </c>
      <c r="E12" s="190"/>
      <c r="F12" s="190"/>
    </row>
    <row r="13" spans="1:12">
      <c r="A13" s="189" t="s">
        <v>150</v>
      </c>
    </row>
    <row r="14" spans="1:12">
      <c r="A14" s="189" t="s">
        <v>149</v>
      </c>
    </row>
    <row r="15" spans="1:12">
      <c r="A15" s="189"/>
    </row>
    <row r="16" spans="1:12" ht="17.25">
      <c r="B16" t="s">
        <v>143</v>
      </c>
      <c r="G16" s="187">
        <v>4157</v>
      </c>
      <c r="H16" t="s">
        <v>151</v>
      </c>
    </row>
    <row r="19" spans="1:12">
      <c r="A19" s="188" t="s">
        <v>118</v>
      </c>
    </row>
    <row r="21" spans="1:12">
      <c r="A21" s="413" t="s">
        <v>141</v>
      </c>
      <c r="B21" s="413"/>
      <c r="C21" s="413"/>
      <c r="D21" s="413"/>
      <c r="E21" s="413"/>
      <c r="F21" s="413"/>
      <c r="G21" s="413"/>
      <c r="H21" s="413"/>
    </row>
    <row r="22" spans="1:12">
      <c r="B22" s="191"/>
    </row>
    <row r="23" spans="1:12" ht="17.25">
      <c r="G23" s="196">
        <f>G9/(G16+G9)</f>
        <v>0.44126344086021507</v>
      </c>
      <c r="H23" s="198" t="s">
        <v>152</v>
      </c>
      <c r="L23" s="192"/>
    </row>
    <row r="25" spans="1:12">
      <c r="A25" s="414" t="s">
        <v>148</v>
      </c>
      <c r="B25" s="414"/>
      <c r="C25" s="414"/>
      <c r="D25" s="414"/>
      <c r="E25" s="414"/>
      <c r="F25" s="414"/>
      <c r="G25" s="414"/>
      <c r="H25" s="414"/>
      <c r="I25" s="414"/>
    </row>
    <row r="27" spans="1:12" ht="17.25">
      <c r="G27" s="196">
        <f>G16/(G16+G9)</f>
        <v>0.55873655913978493</v>
      </c>
      <c r="H27" s="198" t="s">
        <v>153</v>
      </c>
    </row>
    <row r="28" spans="1:12" ht="17.25">
      <c r="G28" s="196"/>
      <c r="H28" s="198"/>
    </row>
    <row r="29" spans="1:12" ht="17.25">
      <c r="G29" s="196"/>
      <c r="H29" s="198"/>
    </row>
    <row r="30" spans="1:12" ht="19.149999999999999" customHeight="1">
      <c r="A30" s="147" t="s">
        <v>159</v>
      </c>
      <c r="B30" s="147"/>
      <c r="C30" s="147"/>
      <c r="D30" s="147"/>
      <c r="E30" s="147"/>
      <c r="F30" s="147"/>
      <c r="G30" s="147"/>
      <c r="H30" s="147"/>
      <c r="I30" s="147"/>
    </row>
    <row r="31" spans="1:12" ht="44.45" customHeight="1">
      <c r="A31" s="415" t="s">
        <v>155</v>
      </c>
      <c r="B31" s="415"/>
      <c r="C31" s="415"/>
      <c r="D31" s="415"/>
      <c r="E31" s="415"/>
      <c r="F31" s="415"/>
      <c r="G31" s="415"/>
      <c r="H31" s="415"/>
      <c r="I31" s="415"/>
    </row>
    <row r="32" spans="1:12">
      <c r="A32" s="189"/>
    </row>
    <row r="33" spans="1:7">
      <c r="A33" s="189"/>
    </row>
    <row r="34" spans="1:7">
      <c r="A34" s="189"/>
    </row>
    <row r="35" spans="1:7" ht="17.25">
      <c r="G35" s="187"/>
    </row>
    <row r="66" spans="20:20">
      <c r="T66">
        <v>0</v>
      </c>
    </row>
  </sheetData>
  <mergeCells count="3">
    <mergeCell ref="A21:H21"/>
    <mergeCell ref="A25:I25"/>
    <mergeCell ref="A31:I31"/>
  </mergeCells>
  <phoneticPr fontId="7"/>
  <pageMargins left="1.1023622047244095" right="0.31496062992125984" top="0.74803149606299213" bottom="0.74803149606299213" header="0.31496062992125984" footer="0.31496062992125984"/>
  <pageSetup paperSize="9" scale="96"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6</vt:i4>
      </vt:variant>
    </vt:vector>
  </HeadingPairs>
  <TitlesOfParts>
    <vt:vector size="11" baseType="lpstr">
      <vt:lpstr>入札額内訳書</vt:lpstr>
      <vt:lpstr>入札積算表</vt:lpstr>
      <vt:lpstr>共通費計算表</vt:lpstr>
      <vt:lpstr>工事根拠</vt:lpstr>
      <vt:lpstr>按分根拠</vt:lpstr>
      <vt:lpstr>按分根拠!Print_Area</vt:lpstr>
      <vt:lpstr>共通費計算表!Print_Area</vt:lpstr>
      <vt:lpstr>工事根拠!Print_Area</vt:lpstr>
      <vt:lpstr>入札額内訳書!Print_Area</vt:lpstr>
      <vt:lpstr>入札積算表!Print_Area</vt:lpstr>
      <vt:lpstr>入札積算表!Print_Titles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2021-02-05T05:38:36Z</dcterms:created>
  <dcterms:modified xsi:type="dcterms:W3CDTF">2025-08-18T06:11:29Z</dcterms:modified>
</cp:coreProperties>
</file>